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7350" tabRatio="606" activeTab="0"/>
  </bookViews>
  <sheets>
    <sheet name="Síntese da Siderurgia" sheetId="1" r:id="rId1"/>
  </sheets>
  <definedNames>
    <definedName name="_xlnm.Print_Area" localSheetId="0">'Síntese da Siderurgia'!$A$1:$BK$51</definedName>
  </definedNames>
  <calcPr fullCalcOnLoad="1"/>
</workbook>
</file>

<file path=xl/sharedStrings.xml><?xml version="1.0" encoding="utf-8"?>
<sst xmlns="http://schemas.openxmlformats.org/spreadsheetml/2006/main" count="111" uniqueCount="46">
  <si>
    <t>ESPECIFICAÇÃO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</si>
  <si>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</si>
  <si>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</si>
  <si>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</si>
  <si>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</si>
  <si>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</si>
  <si>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</si>
  <si>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</si>
  <si>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</si>
  <si>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</si>
  <si>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</si>
  <si>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</si>
  <si>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</si>
  <si>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(%)</t>
  </si>
  <si>
    <r>
      <t xml:space="preserve">Unid.: </t>
    </r>
    <r>
      <rPr>
        <sz val="14"/>
        <rFont val="Arial"/>
        <family val="2"/>
      </rP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t</t>
    </r>
  </si>
  <si>
    <t>2016</t>
  </si>
  <si>
    <t>2017</t>
  </si>
  <si>
    <t>2018</t>
  </si>
  <si>
    <t>2019</t>
  </si>
  <si>
    <r>
      <t>TOTAL (10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t)</t>
    </r>
  </si>
  <si>
    <t>2015</t>
  </si>
  <si>
    <r>
      <t xml:space="preserve">AÇO BRUTO / </t>
    </r>
    <r>
      <rPr>
        <b/>
        <i/>
        <sz val="12"/>
        <rFont val="Arial"/>
        <family val="2"/>
      </rPr>
      <t>CRUDE STEEL</t>
    </r>
  </si>
  <si>
    <r>
      <t xml:space="preserve">LAMINADOS / </t>
    </r>
    <r>
      <rPr>
        <b/>
        <i/>
        <sz val="12"/>
        <rFont val="Arial"/>
        <family val="2"/>
      </rPr>
      <t>ROLLED PRODUCTS</t>
    </r>
  </si>
  <si>
    <r>
      <t xml:space="preserve">PLANOS / </t>
    </r>
    <r>
      <rPr>
        <i/>
        <sz val="12"/>
        <rFont val="Arial"/>
        <family val="2"/>
      </rPr>
      <t>FLAT PRODUCTS</t>
    </r>
  </si>
  <si>
    <r>
      <t xml:space="preserve">LONGOS / </t>
    </r>
    <r>
      <rPr>
        <i/>
        <sz val="12"/>
        <rFont val="Arial"/>
        <family val="2"/>
      </rPr>
      <t>LONG PRODUCTS</t>
    </r>
  </si>
  <si>
    <r>
      <t xml:space="preserve">SEMIACABADOS P/ VENDAS /
</t>
    </r>
    <r>
      <rPr>
        <b/>
        <i/>
        <sz val="12"/>
        <rFont val="Arial"/>
        <family val="2"/>
      </rPr>
      <t>SEMIFINISHED PRODUCTS FOR SALE</t>
    </r>
  </si>
  <si>
    <r>
      <t xml:space="preserve">VENDAS INTERNAS / </t>
    </r>
    <r>
      <rPr>
        <b/>
        <i/>
        <sz val="12"/>
        <rFont val="Arial"/>
        <family val="2"/>
      </rPr>
      <t>DOMESTIC SALES</t>
    </r>
    <r>
      <rPr>
        <b/>
        <sz val="12"/>
        <rFont val="Arial"/>
        <family val="2"/>
      </rPr>
      <t xml:space="preserve"> (*)</t>
    </r>
  </si>
  <si>
    <r>
      <t xml:space="preserve">LAMINADOS / </t>
    </r>
    <r>
      <rPr>
        <i/>
        <sz val="12"/>
        <rFont val="Arial"/>
        <family val="2"/>
      </rPr>
      <t>ROLLED PRODUCTS</t>
    </r>
  </si>
  <si>
    <r>
      <t xml:space="preserve">SEMIACABADOS / </t>
    </r>
    <r>
      <rPr>
        <i/>
        <sz val="12"/>
        <rFont val="Arial"/>
        <family val="2"/>
      </rPr>
      <t>SEMIFINISHED</t>
    </r>
  </si>
  <si>
    <r>
      <t xml:space="preserve">EXPORTAÇÕES / </t>
    </r>
    <r>
      <rPr>
        <b/>
        <i/>
        <sz val="12"/>
        <rFont val="Arial"/>
        <family val="2"/>
      </rPr>
      <t>EXPORTS</t>
    </r>
  </si>
  <si>
    <r>
      <t xml:space="preserve">IMPORTAÇÕES / </t>
    </r>
    <r>
      <rPr>
        <b/>
        <i/>
        <sz val="12"/>
        <rFont val="Arial"/>
        <family val="2"/>
      </rPr>
      <t>IMPORTS</t>
    </r>
  </si>
  <si>
    <r>
      <t xml:space="preserve">PLACAS / </t>
    </r>
    <r>
      <rPr>
        <i/>
        <sz val="12"/>
        <rFont val="Arial"/>
        <family val="2"/>
      </rPr>
      <t>SLABS</t>
    </r>
  </si>
  <si>
    <r>
      <t xml:space="preserve">BLOCOS E TARUGOS / </t>
    </r>
    <r>
      <rPr>
        <i/>
        <sz val="12"/>
        <rFont val="Arial"/>
        <family val="2"/>
      </rPr>
      <t>INGOTS, BLOOMS AND BILLETS</t>
    </r>
  </si>
  <si>
    <r>
      <t xml:space="preserve">PRODUÇÃO / </t>
    </r>
    <r>
      <rPr>
        <b/>
        <i/>
        <sz val="14"/>
        <rFont val="Arial"/>
        <family val="2"/>
      </rPr>
      <t>PRODUCTION</t>
    </r>
  </si>
  <si>
    <r>
      <t xml:space="preserve">LONGOS / </t>
    </r>
    <r>
      <rPr>
        <i/>
        <sz val="12"/>
        <rFont val="Arial"/>
        <family val="2"/>
      </rPr>
      <t>LONG PRODUCTS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(Incl. Blocos e Tarugos / </t>
    </r>
    <r>
      <rPr>
        <i/>
        <sz val="11"/>
        <rFont val="Arial"/>
        <family val="2"/>
      </rPr>
      <t>Ingots, Blooms and Billets</t>
    </r>
    <r>
      <rPr>
        <sz val="11"/>
        <rFont val="Arial"/>
        <family val="2"/>
      </rPr>
      <t>)</t>
    </r>
  </si>
  <si>
    <r>
      <t xml:space="preserve">PLANOS / </t>
    </r>
    <r>
      <rPr>
        <i/>
        <sz val="12"/>
        <rFont val="Arial"/>
        <family val="2"/>
      </rPr>
      <t>FLAT PRODUCTS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(Incl. Placas / </t>
    </r>
    <r>
      <rPr>
        <i/>
        <sz val="11"/>
        <rFont val="Arial"/>
        <family val="2"/>
      </rPr>
      <t>Slabs</t>
    </r>
    <r>
      <rPr>
        <sz val="11"/>
        <rFont val="Arial"/>
        <family val="2"/>
      </rPr>
      <t>)</t>
    </r>
  </si>
  <si>
    <r>
      <t xml:space="preserve">CONSUMO APARENTE / </t>
    </r>
    <r>
      <rPr>
        <b/>
        <i/>
        <sz val="12"/>
        <rFont val="Arial"/>
        <family val="2"/>
      </rPr>
      <t>APPARENT CONSUMPTION</t>
    </r>
    <r>
      <rPr>
        <b/>
        <sz val="12"/>
        <rFont val="Arial"/>
        <family val="2"/>
      </rPr>
      <t xml:space="preserve"> (**)</t>
    </r>
  </si>
  <si>
    <r>
      <t xml:space="preserve">Fonte / </t>
    </r>
    <r>
      <rPr>
        <b/>
        <i/>
        <sz val="12"/>
        <rFont val="Arial"/>
        <family val="2"/>
      </rPr>
      <t>Source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>Aço Brasil/MDIC-SECEX</t>
    </r>
  </si>
  <si>
    <r>
      <t xml:space="preserve">(US$ Milhões / </t>
    </r>
    <r>
      <rPr>
        <b/>
        <i/>
        <sz val="12"/>
        <rFont val="Arial"/>
        <family val="2"/>
      </rPr>
      <t>Millions</t>
    </r>
    <r>
      <rPr>
        <b/>
        <sz val="12"/>
        <rFont val="Arial"/>
        <family val="2"/>
      </rPr>
      <t>)</t>
    </r>
  </si>
  <si>
    <r>
      <t xml:space="preserve">(*) </t>
    </r>
    <r>
      <rPr>
        <sz val="13"/>
        <rFont val="Arial"/>
        <family val="2"/>
      </rPr>
      <t xml:space="preserve">Exclui as vendas para dentro do parque. / </t>
    </r>
    <r>
      <rPr>
        <i/>
        <sz val="13"/>
        <rFont val="Arial"/>
        <family val="2"/>
      </rPr>
      <t>Excludes intra steel companies sales.</t>
    </r>
  </si>
  <si>
    <r>
      <t xml:space="preserve">COMÉRCIO EXTERIOR / </t>
    </r>
    <r>
      <rPr>
        <b/>
        <i/>
        <sz val="12"/>
        <rFont val="Arial"/>
        <family val="2"/>
      </rPr>
      <t>FOREIGN TRADE</t>
    </r>
  </si>
  <si>
    <r>
      <t xml:space="preserve">(**) Vendas Internas + Importação por Distribuidores e Consumidores. / </t>
    </r>
    <r>
      <rPr>
        <i/>
        <sz val="13"/>
        <rFont val="Arial"/>
        <family val="2"/>
      </rPr>
      <t>Domestic Sales + Import by Distributors and Consumers.</t>
    </r>
  </si>
  <si>
    <r>
      <t xml:space="preserve"> SIDERURGIA BRASILEIRA / </t>
    </r>
    <r>
      <rPr>
        <b/>
        <i/>
        <sz val="22"/>
        <rFont val="Times New Roman"/>
        <family val="1"/>
      </rPr>
      <t>BRAZILIAN STEEL INDUSTRY</t>
    </r>
  </si>
  <si>
    <r>
      <t xml:space="preserve">COMPARATIVO PERFORMANCE MENSAL / </t>
    </r>
    <r>
      <rPr>
        <b/>
        <i/>
        <sz val="22"/>
        <rFont val="Times New Roman"/>
        <family val="1"/>
      </rPr>
      <t>MONTHLY PERFORMANCE COMPARATIVE</t>
    </r>
  </si>
  <si>
    <t>JAN/
DEZ</t>
  </si>
  <si>
    <t>2020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</si>
</sst>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* #,##0_);_(* \(#,##0\);_(* &quot;-&quot;_);_(@_)"/>
    <numFmt numFmtId="176" formatCode="_(&quot;R$&quot;\ * #,##0.00_);_(&quot;R$&quot;\ * \(#,##0.00\);_(&quot;R$&quot;\ * &quot;-&quot;??_);_(@_)"/>
    <numFmt numFmtId="177" formatCode="_(* #,##0.00_);_(* \(#,##0.00\);_(* &quot;-&quot;??_);_(@_)"/>
    <numFmt numFmtId="178" formatCode="_(&quot;R$ &quot;* #,##0_);_(&quot;R$ &quot;* \(#,##0\);_(&quot;R$ &quot;* &quot;-&quot;_);_(@_)"/>
    <numFmt numFmtId="179" formatCode="_(&quot;R$ &quot;* #,##0.00_);_(&quot;R$ &quot;* \(#,##0.00\);_(&quot;R$ &quot;* &quot;-&quot;??_);_(@_)"/>
    <numFmt numFmtId="180" formatCode="_(* #,##0_);_(* \(#,##0\);_(* &quot;-&quot;??_);_(@_)"/>
    <numFmt numFmtId="181" formatCode="??,??0"/>
    <numFmt numFmtId="182" formatCode="_(\ ?0.0_);_(\(0.0\)"/>
    <numFmt numFmtId="183" formatCode="d\ mmmm\,\ yyyy"/>
    <numFmt numFmtId="184" formatCode="_(\ \ ?0.0_);_(\(\ 0.0\)"/>
    <numFmt numFmtId="185" formatCode="_(\ \ \ \ \ ?0.0_);\(0.0\)"/>
    <numFmt numFmtId="186" formatCode="?,??0"/>
    <numFmt numFmtId="187" formatCode="0.0%"/>
    <numFmt numFmtId="188" formatCode="[$-416]mmm\-yy;@"/>
    <numFmt numFmtId="189" formatCode="_(* #,##0.0_);_(* \(#,##0.0\);_(* &quot;-&quot;??_);_(@_)"/>
    <numFmt numFmtId="190" formatCode="?,??0.0"/>
    <numFmt numFmtId="191" formatCode="_(#,0?0.0_);_(\(0.0\)"/>
    <numFmt numFmtId="192" formatCode="_(\ #,0?0.0_);_(\(0.0\)"/>
    <numFmt numFmtId="193" formatCode="_(#,??0.0_);_(\(0.0\)"/>
    <numFmt numFmtId="194" formatCode="_(* #,##0.000_);_(* \(#,##0.000\);_(* &quot;-&quot;??_);_(@_)"/>
    <numFmt numFmtId="195" formatCode="[$-416]dddd\,\ d&quot; de &quot;mmmm&quot; de &quot;yyyy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_(0.0_);_(\(0.0\)"/>
    <numFmt numFmtId="206" formatCode="??,??0.0"/>
    <numFmt numFmtId="207" formatCode="_(#,#?0.0_);_(\(0.0\)"/>
    <numFmt numFmtId="208" formatCode="_(0_);_(\(0\)"/>
    <numFmt numFmtId="209" formatCode="0.0000000"/>
    <numFmt numFmtId="210" formatCode="0.0000000000"/>
    <numFmt numFmtId="211" formatCode="0.000000000"/>
    <numFmt numFmtId="212" formatCode="0.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b/>
      <sz val="11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sz val="13"/>
      <name val="Arial"/>
      <family val="2"/>
    </font>
    <font>
      <b/>
      <sz val="2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/>
      <bottom style="thick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>
        <color indexed="63"/>
      </left>
      <right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7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180" fontId="5" fillId="0" borderId="0" xfId="63" applyNumberFormat="1" applyFont="1" applyBorder="1" applyAlignment="1">
      <alignment/>
    </xf>
    <xf numFmtId="180" fontId="3" fillId="0" borderId="0" xfId="63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80" fontId="9" fillId="0" borderId="0" xfId="63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0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80" fontId="12" fillId="0" borderId="0" xfId="63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85" fontId="8" fillId="0" borderId="0" xfId="63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81" fontId="6" fillId="0" borderId="0" xfId="63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right"/>
    </xf>
    <xf numFmtId="181" fontId="6" fillId="0" borderId="12" xfId="63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181" fontId="6" fillId="0" borderId="14" xfId="63" applyNumberFormat="1" applyFont="1" applyBorder="1" applyAlignment="1">
      <alignment horizontal="center" vertical="center"/>
    </xf>
    <xf numFmtId="181" fontId="6" fillId="0" borderId="12" xfId="63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indent="1"/>
    </xf>
    <xf numFmtId="181" fontId="6" fillId="0" borderId="11" xfId="63" applyNumberFormat="1" applyFont="1" applyBorder="1" applyAlignment="1">
      <alignment horizontal="center" vertical="center"/>
    </xf>
    <xf numFmtId="181" fontId="6" fillId="0" borderId="14" xfId="63" applyNumberFormat="1" applyFont="1" applyBorder="1" applyAlignment="1">
      <alignment horizontal="center" vertical="center"/>
    </xf>
    <xf numFmtId="182" fontId="14" fillId="33" borderId="0" xfId="63" applyNumberFormat="1" applyFont="1" applyFill="1" applyBorder="1" applyAlignment="1">
      <alignment horizontal="center" vertical="center"/>
    </xf>
    <xf numFmtId="182" fontId="14" fillId="34" borderId="0" xfId="63" applyNumberFormat="1" applyFont="1" applyFill="1" applyBorder="1" applyAlignment="1">
      <alignment horizontal="center" vertical="center"/>
    </xf>
    <xf numFmtId="182" fontId="14" fillId="34" borderId="15" xfId="63" applyNumberFormat="1" applyFont="1" applyFill="1" applyBorder="1" applyAlignment="1">
      <alignment horizontal="center" vertical="center"/>
    </xf>
    <xf numFmtId="182" fontId="14" fillId="0" borderId="0" xfId="63" applyNumberFormat="1" applyFont="1" applyFill="1" applyBorder="1" applyAlignment="1">
      <alignment horizontal="center" vertical="center"/>
    </xf>
    <xf numFmtId="182" fontId="14" fillId="33" borderId="10" xfId="63" applyNumberFormat="1" applyFont="1" applyFill="1" applyBorder="1" applyAlignment="1">
      <alignment horizontal="center" vertical="center"/>
    </xf>
    <xf numFmtId="181" fontId="6" fillId="0" borderId="11" xfId="63" applyNumberFormat="1" applyFont="1" applyBorder="1" applyAlignment="1">
      <alignment horizontal="center" vertical="center"/>
    </xf>
    <xf numFmtId="3" fontId="14" fillId="33" borderId="0" xfId="0" applyNumberFormat="1" applyFont="1" applyFill="1" applyAlignment="1">
      <alignment horizontal="right" vertical="center" indent="1"/>
    </xf>
    <xf numFmtId="186" fontId="14" fillId="33" borderId="16" xfId="63" applyNumberFormat="1" applyFont="1" applyFill="1" applyBorder="1" applyAlignment="1">
      <alignment horizontal="right" vertical="center" indent="1"/>
    </xf>
    <xf numFmtId="186" fontId="14" fillId="33" borderId="0" xfId="63" applyNumberFormat="1" applyFont="1" applyFill="1" applyBorder="1" applyAlignment="1">
      <alignment horizontal="right" vertical="center" indent="1"/>
    </xf>
    <xf numFmtId="186" fontId="14" fillId="33" borderId="17" xfId="63" applyNumberFormat="1" applyFont="1" applyFill="1" applyBorder="1" applyAlignment="1">
      <alignment horizontal="right" vertical="center" indent="1"/>
    </xf>
    <xf numFmtId="3" fontId="14" fillId="34" borderId="0" xfId="0" applyNumberFormat="1" applyFont="1" applyFill="1" applyAlignment="1">
      <alignment horizontal="right" vertical="center" indent="1"/>
    </xf>
    <xf numFmtId="186" fontId="14" fillId="34" borderId="16" xfId="63" applyNumberFormat="1" applyFont="1" applyFill="1" applyBorder="1" applyAlignment="1">
      <alignment horizontal="right" vertical="center" indent="1"/>
    </xf>
    <xf numFmtId="186" fontId="14" fillId="34" borderId="0" xfId="63" applyNumberFormat="1" applyFont="1" applyFill="1" applyBorder="1" applyAlignment="1">
      <alignment horizontal="right" vertical="center" indent="1"/>
    </xf>
    <xf numFmtId="186" fontId="14" fillId="34" borderId="17" xfId="63" applyNumberFormat="1" applyFont="1" applyFill="1" applyBorder="1" applyAlignment="1">
      <alignment horizontal="right" vertical="center" indent="1"/>
    </xf>
    <xf numFmtId="3" fontId="17" fillId="33" borderId="0" xfId="0" applyNumberFormat="1" applyFont="1" applyFill="1" applyAlignment="1">
      <alignment horizontal="right" vertical="center" indent="1"/>
    </xf>
    <xf numFmtId="186" fontId="17" fillId="33" borderId="16" xfId="63" applyNumberFormat="1" applyFont="1" applyFill="1" applyBorder="1" applyAlignment="1">
      <alignment horizontal="right" vertical="center" indent="1"/>
    </xf>
    <xf numFmtId="186" fontId="17" fillId="33" borderId="0" xfId="63" applyNumberFormat="1" applyFont="1" applyFill="1" applyBorder="1" applyAlignment="1">
      <alignment horizontal="right" vertical="center" indent="1"/>
    </xf>
    <xf numFmtId="186" fontId="17" fillId="33" borderId="17" xfId="63" applyNumberFormat="1" applyFont="1" applyFill="1" applyBorder="1" applyAlignment="1">
      <alignment horizontal="right" vertical="center" indent="1"/>
    </xf>
    <xf numFmtId="0" fontId="17" fillId="34" borderId="0" xfId="0" applyFont="1" applyFill="1" applyAlignment="1">
      <alignment horizontal="right" vertical="center" indent="1"/>
    </xf>
    <xf numFmtId="186" fontId="17" fillId="34" borderId="16" xfId="63" applyNumberFormat="1" applyFont="1" applyFill="1" applyBorder="1" applyAlignment="1">
      <alignment horizontal="right" vertical="center" indent="1"/>
    </xf>
    <xf numFmtId="186" fontId="17" fillId="34" borderId="0" xfId="63" applyNumberFormat="1" applyFont="1" applyFill="1" applyBorder="1" applyAlignment="1">
      <alignment horizontal="right" vertical="center" indent="1"/>
    </xf>
    <xf numFmtId="186" fontId="17" fillId="34" borderId="17" xfId="63" applyNumberFormat="1" applyFont="1" applyFill="1" applyBorder="1" applyAlignment="1">
      <alignment horizontal="right" vertical="center" indent="1"/>
    </xf>
    <xf numFmtId="0" fontId="14" fillId="33" borderId="0" xfId="0" applyFont="1" applyFill="1" applyAlignment="1">
      <alignment horizontal="right" vertical="center" indent="1"/>
    </xf>
    <xf numFmtId="186" fontId="14" fillId="33" borderId="16" xfId="63" applyNumberFormat="1" applyFont="1" applyFill="1" applyBorder="1" applyAlignment="1" quotePrefix="1">
      <alignment horizontal="right" vertical="center" indent="1"/>
    </xf>
    <xf numFmtId="186" fontId="14" fillId="33" borderId="0" xfId="63" applyNumberFormat="1" applyFont="1" applyFill="1" applyBorder="1" applyAlignment="1" quotePrefix="1">
      <alignment horizontal="right" vertical="center" indent="1"/>
    </xf>
    <xf numFmtId="186" fontId="14" fillId="33" borderId="17" xfId="63" applyNumberFormat="1" applyFont="1" applyFill="1" applyBorder="1" applyAlignment="1" quotePrefix="1">
      <alignment horizontal="right" vertical="center" indent="1"/>
    </xf>
    <xf numFmtId="0" fontId="17" fillId="0" borderId="0" xfId="0" applyFont="1" applyFill="1" applyAlignment="1">
      <alignment horizontal="right" vertical="center" indent="1"/>
    </xf>
    <xf numFmtId="0" fontId="17" fillId="0" borderId="17" xfId="0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right" vertical="center" indent="1"/>
    </xf>
    <xf numFmtId="3" fontId="17" fillId="33" borderId="17" xfId="0" applyNumberFormat="1" applyFont="1" applyFill="1" applyBorder="1" applyAlignment="1">
      <alignment horizontal="right" vertical="center" indent="1"/>
    </xf>
    <xf numFmtId="3" fontId="17" fillId="33" borderId="0" xfId="0" applyNumberFormat="1" applyFont="1" applyFill="1" applyBorder="1" applyAlignment="1">
      <alignment horizontal="right" vertical="center" indent="1"/>
    </xf>
    <xf numFmtId="186" fontId="17" fillId="0" borderId="16" xfId="63" applyNumberFormat="1" applyFont="1" applyFill="1" applyBorder="1" applyAlignment="1" quotePrefix="1">
      <alignment horizontal="right" vertical="center" indent="1"/>
    </xf>
    <xf numFmtId="186" fontId="17" fillId="0" borderId="0" xfId="63" applyNumberFormat="1" applyFont="1" applyFill="1" applyBorder="1" applyAlignment="1" quotePrefix="1">
      <alignment horizontal="right" vertical="center" indent="1"/>
    </xf>
    <xf numFmtId="186" fontId="17" fillId="0" borderId="17" xfId="63" applyNumberFormat="1" applyFont="1" applyFill="1" applyBorder="1" applyAlignment="1" quotePrefix="1">
      <alignment horizontal="right" vertical="center" indent="1"/>
    </xf>
    <xf numFmtId="186" fontId="17" fillId="33" borderId="16" xfId="63" applyNumberFormat="1" applyFont="1" applyFill="1" applyBorder="1" applyAlignment="1" quotePrefix="1">
      <alignment horizontal="right" vertical="center" indent="1"/>
    </xf>
    <xf numFmtId="186" fontId="17" fillId="33" borderId="0" xfId="63" applyNumberFormat="1" applyFont="1" applyFill="1" applyBorder="1" applyAlignment="1" quotePrefix="1">
      <alignment horizontal="right" vertical="center" indent="1"/>
    </xf>
    <xf numFmtId="186" fontId="17" fillId="33" borderId="17" xfId="63" applyNumberFormat="1" applyFont="1" applyFill="1" applyBorder="1" applyAlignment="1" quotePrefix="1">
      <alignment horizontal="right" vertical="center" indent="1"/>
    </xf>
    <xf numFmtId="0" fontId="14" fillId="34" borderId="15" xfId="0" applyFont="1" applyFill="1" applyBorder="1" applyAlignment="1">
      <alignment horizontal="right" vertical="center" indent="1"/>
    </xf>
    <xf numFmtId="186" fontId="14" fillId="34" borderId="18" xfId="63" applyNumberFormat="1" applyFont="1" applyFill="1" applyBorder="1" applyAlignment="1">
      <alignment horizontal="right" vertical="center" indent="1"/>
    </xf>
    <xf numFmtId="186" fontId="14" fillId="34" borderId="15" xfId="63" applyNumberFormat="1" applyFont="1" applyFill="1" applyBorder="1" applyAlignment="1">
      <alignment horizontal="right" vertical="center" indent="1"/>
    </xf>
    <xf numFmtId="186" fontId="14" fillId="34" borderId="19" xfId="63" applyNumberFormat="1" applyFont="1" applyFill="1" applyBorder="1" applyAlignment="1">
      <alignment horizontal="right" vertical="center" indent="1"/>
    </xf>
    <xf numFmtId="3" fontId="17" fillId="34" borderId="0" xfId="0" applyNumberFormat="1" applyFont="1" applyFill="1" applyAlignment="1">
      <alignment horizontal="right" vertical="center" indent="1"/>
    </xf>
    <xf numFmtId="0" fontId="17" fillId="33" borderId="0" xfId="0" applyFont="1" applyFill="1" applyAlignment="1">
      <alignment horizontal="right" vertical="center" indent="1"/>
    </xf>
    <xf numFmtId="0" fontId="17" fillId="34" borderId="0" xfId="0" applyFont="1" applyFill="1" applyBorder="1" applyAlignment="1">
      <alignment horizontal="right" vertical="center" indent="1"/>
    </xf>
    <xf numFmtId="0" fontId="17" fillId="34" borderId="17" xfId="0" applyFont="1" applyFill="1" applyBorder="1" applyAlignment="1">
      <alignment horizontal="right" vertical="center" indent="1"/>
    </xf>
    <xf numFmtId="0" fontId="17" fillId="33" borderId="0" xfId="0" applyFont="1" applyFill="1" applyBorder="1" applyAlignment="1">
      <alignment horizontal="right" vertical="center" indent="1"/>
    </xf>
    <xf numFmtId="0" fontId="17" fillId="34" borderId="15" xfId="0" applyFont="1" applyFill="1" applyBorder="1" applyAlignment="1">
      <alignment horizontal="right" vertical="center" indent="1"/>
    </xf>
    <xf numFmtId="186" fontId="17" fillId="34" borderId="18" xfId="63" applyNumberFormat="1" applyFont="1" applyFill="1" applyBorder="1" applyAlignment="1">
      <alignment horizontal="right" vertical="center" indent="1"/>
    </xf>
    <xf numFmtId="186" fontId="17" fillId="34" borderId="15" xfId="63" applyNumberFormat="1" applyFont="1" applyFill="1" applyBorder="1" applyAlignment="1">
      <alignment horizontal="right" vertical="center" indent="1"/>
    </xf>
    <xf numFmtId="186" fontId="17" fillId="34" borderId="19" xfId="63" applyNumberFormat="1" applyFont="1" applyFill="1" applyBorder="1" applyAlignment="1">
      <alignment horizontal="right" vertical="center" indent="1"/>
    </xf>
    <xf numFmtId="0" fontId="14" fillId="34" borderId="0" xfId="0" applyFont="1" applyFill="1" applyAlignment="1">
      <alignment horizontal="right" vertical="center" indent="1"/>
    </xf>
    <xf numFmtId="0" fontId="14" fillId="34" borderId="19" xfId="0" applyFont="1" applyFill="1" applyBorder="1" applyAlignment="1">
      <alignment horizontal="right" vertical="center" indent="1"/>
    </xf>
    <xf numFmtId="186" fontId="14" fillId="34" borderId="20" xfId="63" applyNumberFormat="1" applyFont="1" applyFill="1" applyBorder="1" applyAlignment="1">
      <alignment horizontal="right" vertical="center" indent="1"/>
    </xf>
    <xf numFmtId="186" fontId="14" fillId="34" borderId="21" xfId="63" applyNumberFormat="1" applyFont="1" applyFill="1" applyBorder="1" applyAlignment="1">
      <alignment horizontal="right" vertical="center" indent="1"/>
    </xf>
    <xf numFmtId="186" fontId="14" fillId="34" borderId="22" xfId="63" applyNumberFormat="1" applyFont="1" applyFill="1" applyBorder="1" applyAlignment="1">
      <alignment horizontal="right" vertical="center" indent="1"/>
    </xf>
    <xf numFmtId="0" fontId="17" fillId="33" borderId="10" xfId="0" applyFont="1" applyFill="1" applyBorder="1" applyAlignment="1">
      <alignment horizontal="right" vertical="center" indent="1"/>
    </xf>
    <xf numFmtId="186" fontId="17" fillId="33" borderId="23" xfId="63" applyNumberFormat="1" applyFont="1" applyFill="1" applyBorder="1" applyAlignment="1">
      <alignment horizontal="right" vertical="center" indent="1"/>
    </xf>
    <xf numFmtId="186" fontId="17" fillId="33" borderId="10" xfId="63" applyNumberFormat="1" applyFont="1" applyFill="1" applyBorder="1" applyAlignment="1">
      <alignment horizontal="right" vertical="center" indent="1"/>
    </xf>
    <xf numFmtId="186" fontId="17" fillId="33" borderId="24" xfId="63" applyNumberFormat="1" applyFont="1" applyFill="1" applyBorder="1" applyAlignment="1">
      <alignment horizontal="right" vertical="center" indent="1"/>
    </xf>
    <xf numFmtId="0" fontId="17" fillId="0" borderId="16" xfId="0" applyFont="1" applyFill="1" applyBorder="1" applyAlignment="1">
      <alignment horizontal="right" vertical="center" indent="1"/>
    </xf>
    <xf numFmtId="3" fontId="17" fillId="33" borderId="16" xfId="0" applyNumberFormat="1" applyFont="1" applyFill="1" applyBorder="1" applyAlignment="1">
      <alignment horizontal="right" vertical="center" indent="1"/>
    </xf>
    <xf numFmtId="0" fontId="9" fillId="0" borderId="17" xfId="0" applyFont="1" applyBorder="1" applyAlignment="1">
      <alignment horizontal="left" vertical="center" indent="1"/>
    </xf>
    <xf numFmtId="0" fontId="6" fillId="33" borderId="17" xfId="0" applyFont="1" applyFill="1" applyBorder="1" applyAlignment="1">
      <alignment horizontal="left" vertical="center" indent="2"/>
    </xf>
    <xf numFmtId="0" fontId="6" fillId="34" borderId="17" xfId="0" applyFont="1" applyFill="1" applyBorder="1" applyAlignment="1">
      <alignment horizontal="left" vertical="center" indent="2"/>
    </xf>
    <xf numFmtId="0" fontId="5" fillId="33" borderId="17" xfId="0" applyFont="1" applyFill="1" applyBorder="1" applyAlignment="1">
      <alignment horizontal="left" vertical="center" indent="3"/>
    </xf>
    <xf numFmtId="0" fontId="5" fillId="34" borderId="17" xfId="0" applyFont="1" applyFill="1" applyBorder="1" applyAlignment="1">
      <alignment horizontal="left" vertical="center" indent="3"/>
    </xf>
    <xf numFmtId="0" fontId="6" fillId="33" borderId="17" xfId="0" applyFont="1" applyFill="1" applyBorder="1" applyAlignment="1">
      <alignment horizontal="left" vertical="center" wrapText="1" indent="2"/>
    </xf>
    <xf numFmtId="0" fontId="5" fillId="0" borderId="17" xfId="0" applyFont="1" applyFill="1" applyBorder="1" applyAlignment="1">
      <alignment horizontal="left" vertical="center" indent="3"/>
    </xf>
    <xf numFmtId="0" fontId="6" fillId="34" borderId="19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 indent="1"/>
    </xf>
    <xf numFmtId="0" fontId="5" fillId="33" borderId="17" xfId="0" applyFont="1" applyFill="1" applyBorder="1" applyAlignment="1">
      <alignment horizontal="left" vertical="center" indent="2"/>
    </xf>
    <xf numFmtId="0" fontId="5" fillId="34" borderId="17" xfId="0" applyFont="1" applyFill="1" applyBorder="1" applyAlignment="1">
      <alignment horizontal="left" vertical="center" indent="2"/>
    </xf>
    <xf numFmtId="0" fontId="5" fillId="34" borderId="19" xfId="0" applyFont="1" applyFill="1" applyBorder="1" applyAlignment="1">
      <alignment horizontal="left" vertical="center" indent="3"/>
    </xf>
    <xf numFmtId="0" fontId="6" fillId="34" borderId="17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 indent="4"/>
    </xf>
    <xf numFmtId="0" fontId="5" fillId="33" borderId="17" xfId="0" applyFont="1" applyFill="1" applyBorder="1" applyAlignment="1">
      <alignment horizontal="left" vertical="center" indent="4"/>
    </xf>
    <xf numFmtId="0" fontId="6" fillId="34" borderId="19" xfId="0" applyFont="1" applyFill="1" applyBorder="1" applyAlignment="1">
      <alignment horizontal="left" vertical="center" indent="7"/>
    </xf>
    <xf numFmtId="0" fontId="6" fillId="33" borderId="17" xfId="0" applyFont="1" applyFill="1" applyBorder="1" applyAlignment="1">
      <alignment horizontal="left" vertical="center" indent="1"/>
    </xf>
    <xf numFmtId="0" fontId="5" fillId="33" borderId="24" xfId="0" applyFont="1" applyFill="1" applyBorder="1" applyAlignment="1">
      <alignment horizontal="left" vertical="center" indent="2"/>
    </xf>
    <xf numFmtId="0" fontId="6" fillId="0" borderId="10" xfId="0" applyFont="1" applyBorder="1" applyAlignment="1">
      <alignment horizontal="right" vertical="center"/>
    </xf>
    <xf numFmtId="49" fontId="21" fillId="34" borderId="25" xfId="0" applyNumberFormat="1" applyFont="1" applyFill="1" applyBorder="1" applyAlignment="1">
      <alignment horizontal="center" vertical="center"/>
    </xf>
    <xf numFmtId="49" fontId="21" fillId="34" borderId="26" xfId="0" applyNumberFormat="1" applyFont="1" applyFill="1" applyBorder="1" applyAlignment="1">
      <alignment horizontal="center" vertical="center"/>
    </xf>
    <xf numFmtId="49" fontId="21" fillId="34" borderId="27" xfId="0" applyNumberFormat="1" applyFont="1" applyFill="1" applyBorder="1" applyAlignment="1">
      <alignment horizontal="center" vertical="center"/>
    </xf>
    <xf numFmtId="49" fontId="21" fillId="34" borderId="28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21" fillId="34" borderId="18" xfId="0" applyNumberFormat="1" applyFont="1" applyFill="1" applyBorder="1" applyAlignment="1">
      <alignment horizontal="center" vertical="center"/>
    </xf>
    <xf numFmtId="49" fontId="21" fillId="34" borderId="15" xfId="0" applyNumberFormat="1" applyFont="1" applyFill="1" applyBorder="1" applyAlignment="1">
      <alignment horizontal="center" vertical="center"/>
    </xf>
    <xf numFmtId="49" fontId="21" fillId="34" borderId="1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32" xfId="50" applyNumberFormat="1" applyFont="1" applyBorder="1" applyAlignment="1">
      <alignment horizontal="center" vertical="center" wrapText="1"/>
      <protection/>
    </xf>
    <xf numFmtId="49" fontId="9" fillId="0" borderId="16" xfId="50" applyNumberFormat="1" applyFont="1" applyBorder="1" applyAlignment="1">
      <alignment horizontal="center" vertical="center" wrapText="1"/>
      <protection/>
    </xf>
    <xf numFmtId="49" fontId="9" fillId="0" borderId="23" xfId="50" applyNumberFormat="1" applyFont="1" applyBorder="1" applyAlignment="1">
      <alignment horizontal="center" vertical="top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C306"/>
  <sheetViews>
    <sheetView showGridLines="0" tabSelected="1" view="pageBreakPreview" zoomScale="50" zoomScaleNormal="77" zoomScaleSheetLayoutView="50" workbookViewId="0" topLeftCell="A3">
      <pane xSplit="1" ySplit="8" topLeftCell="B11" activePane="bottomRight" state="frozen"/>
      <selection pane="topLeft" activeCell="A3" sqref="A3"/>
      <selection pane="topRight" activeCell="B3" sqref="B3"/>
      <selection pane="bottomLeft" activeCell="A11" sqref="A11"/>
      <selection pane="bottomRight" activeCell="BL48" sqref="BL48"/>
    </sheetView>
  </sheetViews>
  <sheetFormatPr defaultColWidth="12.140625" defaultRowHeight="12.75"/>
  <cols>
    <col min="1" max="1" width="59.8515625" style="0" customWidth="1"/>
    <col min="2" max="2" width="13.28125" style="0" customWidth="1"/>
    <col min="3" max="3" width="13.00390625" style="0" customWidth="1"/>
    <col min="4" max="62" width="12.140625" style="0" customWidth="1"/>
    <col min="63" max="63" width="15.00390625" style="0" customWidth="1"/>
    <col min="64" max="64" width="12.140625" style="0" customWidth="1"/>
  </cols>
  <sheetData>
    <row r="1" ht="12.75" hidden="1"/>
    <row r="2" spans="1:64" ht="19.5" customHeight="1" hidden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27.75" customHeight="1">
      <c r="A3" s="138" t="s">
        <v>42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27"/>
    </row>
    <row r="4" spans="1:64" ht="27.75" customHeight="1">
      <c r="A4" s="138" t="s">
        <v>43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27"/>
    </row>
    <row r="5" spans="1:64" ht="30" customHeight="1" hidden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ht="22.5" customHeight="1" thickBot="1">
      <c r="A6" s="7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36" t="s">
        <v>14</v>
      </c>
      <c r="BL6" s="28"/>
    </row>
    <row r="7" spans="1:64" ht="2.25" customHeight="1" hidden="1" thickBot="1">
      <c r="A7" s="13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</row>
    <row r="8" spans="1:64" ht="30" customHeight="1" thickTop="1">
      <c r="A8" s="139" t="s">
        <v>0</v>
      </c>
      <c r="B8" s="134" t="s">
        <v>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133" t="s">
        <v>15</v>
      </c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5"/>
      <c r="Z8" s="128" t="s">
        <v>16</v>
      </c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30"/>
      <c r="AL8" s="128" t="s">
        <v>17</v>
      </c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8" t="s">
        <v>18</v>
      </c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30"/>
      <c r="BJ8" s="127" t="s">
        <v>45</v>
      </c>
      <c r="BK8" s="148" t="s">
        <v>44</v>
      </c>
      <c r="BL8" s="29"/>
    </row>
    <row r="9" spans="1:64" ht="21.75" customHeight="1">
      <c r="A9" s="140"/>
      <c r="B9" s="144" t="s">
        <v>3</v>
      </c>
      <c r="C9" s="131" t="s">
        <v>4</v>
      </c>
      <c r="D9" s="131" t="s">
        <v>5</v>
      </c>
      <c r="E9" s="131" t="s">
        <v>6</v>
      </c>
      <c r="F9" s="131" t="s">
        <v>7</v>
      </c>
      <c r="G9" s="144" t="s">
        <v>8</v>
      </c>
      <c r="H9" s="142" t="s">
        <v>9</v>
      </c>
      <c r="I9" s="131" t="s">
        <v>10</v>
      </c>
      <c r="J9" s="131" t="s">
        <v>11</v>
      </c>
      <c r="K9" s="131" t="s">
        <v>12</v>
      </c>
      <c r="L9" s="131" t="s">
        <v>1</v>
      </c>
      <c r="M9" s="131" t="s">
        <v>2</v>
      </c>
      <c r="N9" s="131" t="s">
        <v>3</v>
      </c>
      <c r="O9" s="131" t="s">
        <v>4</v>
      </c>
      <c r="P9" s="131" t="s">
        <v>5</v>
      </c>
      <c r="Q9" s="131" t="s">
        <v>6</v>
      </c>
      <c r="R9" s="131" t="s">
        <v>7</v>
      </c>
      <c r="S9" s="144" t="s">
        <v>8</v>
      </c>
      <c r="T9" s="142" t="s">
        <v>9</v>
      </c>
      <c r="U9" s="131" t="s">
        <v>10</v>
      </c>
      <c r="V9" s="131" t="s">
        <v>11</v>
      </c>
      <c r="W9" s="131" t="s">
        <v>12</v>
      </c>
      <c r="X9" s="131" t="s">
        <v>1</v>
      </c>
      <c r="Y9" s="131" t="s">
        <v>2</v>
      </c>
      <c r="Z9" s="131" t="s">
        <v>3</v>
      </c>
      <c r="AA9" s="131" t="s">
        <v>4</v>
      </c>
      <c r="AB9" s="131" t="s">
        <v>5</v>
      </c>
      <c r="AC9" s="131" t="s">
        <v>6</v>
      </c>
      <c r="AD9" s="131" t="s">
        <v>7</v>
      </c>
      <c r="AE9" s="131" t="s">
        <v>8</v>
      </c>
      <c r="AF9" s="146" t="s">
        <v>9</v>
      </c>
      <c r="AG9" s="131" t="s">
        <v>10</v>
      </c>
      <c r="AH9" s="142" t="s">
        <v>11</v>
      </c>
      <c r="AI9" s="131" t="s">
        <v>12</v>
      </c>
      <c r="AJ9" s="131" t="s">
        <v>1</v>
      </c>
      <c r="AK9" s="131" t="s">
        <v>2</v>
      </c>
      <c r="AL9" s="131" t="s">
        <v>3</v>
      </c>
      <c r="AM9" s="131" t="s">
        <v>4</v>
      </c>
      <c r="AN9" s="131" t="s">
        <v>5</v>
      </c>
      <c r="AO9" s="131" t="s">
        <v>6</v>
      </c>
      <c r="AP9" s="131" t="s">
        <v>7</v>
      </c>
      <c r="AQ9" s="131" t="s">
        <v>8</v>
      </c>
      <c r="AR9" s="131" t="s">
        <v>9</v>
      </c>
      <c r="AS9" s="131" t="s">
        <v>10</v>
      </c>
      <c r="AT9" s="131" t="s">
        <v>11</v>
      </c>
      <c r="AU9" s="131" t="s">
        <v>12</v>
      </c>
      <c r="AV9" s="131" t="s">
        <v>1</v>
      </c>
      <c r="AW9" s="142" t="s">
        <v>2</v>
      </c>
      <c r="AX9" s="131" t="s">
        <v>3</v>
      </c>
      <c r="AY9" s="131" t="s">
        <v>4</v>
      </c>
      <c r="AZ9" s="131" t="s">
        <v>5</v>
      </c>
      <c r="BA9" s="131" t="s">
        <v>6</v>
      </c>
      <c r="BB9" s="131" t="s">
        <v>7</v>
      </c>
      <c r="BC9" s="131" t="s">
        <v>8</v>
      </c>
      <c r="BD9" s="131" t="s">
        <v>9</v>
      </c>
      <c r="BE9" s="131" t="s">
        <v>10</v>
      </c>
      <c r="BF9" s="142" t="s">
        <v>11</v>
      </c>
      <c r="BG9" s="131" t="s">
        <v>12</v>
      </c>
      <c r="BH9" s="131" t="s">
        <v>1</v>
      </c>
      <c r="BI9" s="131" t="s">
        <v>2</v>
      </c>
      <c r="BJ9" s="142" t="s">
        <v>3</v>
      </c>
      <c r="BK9" s="149"/>
      <c r="BL9" s="31"/>
    </row>
    <row r="10" spans="1:211" ht="21.75" customHeight="1" thickBot="1">
      <c r="A10" s="141"/>
      <c r="B10" s="145"/>
      <c r="C10" s="132"/>
      <c r="D10" s="132"/>
      <c r="E10" s="132"/>
      <c r="F10" s="132"/>
      <c r="G10" s="145"/>
      <c r="H10" s="143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45"/>
      <c r="T10" s="143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47"/>
      <c r="AG10" s="132"/>
      <c r="AH10" s="143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43"/>
      <c r="AX10" s="132"/>
      <c r="AY10" s="132"/>
      <c r="AZ10" s="132"/>
      <c r="BA10" s="132"/>
      <c r="BB10" s="132"/>
      <c r="BC10" s="132"/>
      <c r="BD10" s="132"/>
      <c r="BE10" s="132"/>
      <c r="BF10" s="143"/>
      <c r="BG10" s="132"/>
      <c r="BH10" s="132"/>
      <c r="BI10" s="132"/>
      <c r="BJ10" s="143"/>
      <c r="BK10" s="150" t="s">
        <v>13</v>
      </c>
      <c r="BL10" s="31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</row>
    <row r="11" spans="1:211" ht="27.75" customHeight="1">
      <c r="A11" s="108" t="s">
        <v>33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1"/>
      <c r="O11" s="30"/>
      <c r="P11" s="30"/>
      <c r="Q11" s="30"/>
      <c r="R11" s="30"/>
      <c r="S11" s="35"/>
      <c r="T11" s="30"/>
      <c r="U11" s="30"/>
      <c r="V11" s="30"/>
      <c r="W11" s="30"/>
      <c r="X11" s="30"/>
      <c r="Y11" s="45"/>
      <c r="Z11" s="41"/>
      <c r="AA11" s="35"/>
      <c r="AB11" s="35"/>
      <c r="AC11" s="35"/>
      <c r="AD11" s="35"/>
      <c r="AE11" s="35"/>
      <c r="AF11" s="35"/>
      <c r="AG11" s="35"/>
      <c r="AH11" s="35"/>
      <c r="AI11" s="35"/>
      <c r="AJ11" s="30"/>
      <c r="AK11" s="4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46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52"/>
      <c r="BJ11" s="52"/>
      <c r="BK11" s="42"/>
      <c r="BL11" s="25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</row>
    <row r="12" spans="1:211" ht="28.5" customHeight="1">
      <c r="A12" s="109" t="s">
        <v>21</v>
      </c>
      <c r="B12" s="53">
        <v>2996</v>
      </c>
      <c r="C12" s="53">
        <v>2667</v>
      </c>
      <c r="D12" s="53">
        <v>2768</v>
      </c>
      <c r="E12" s="53">
        <v>2897</v>
      </c>
      <c r="F12" s="53">
        <v>2983</v>
      </c>
      <c r="G12" s="53">
        <v>2776</v>
      </c>
      <c r="H12" s="53">
        <v>2877</v>
      </c>
      <c r="I12" s="53">
        <v>2799</v>
      </c>
      <c r="J12" s="53">
        <v>2501</v>
      </c>
      <c r="K12" s="53">
        <v>2983</v>
      </c>
      <c r="L12" s="53">
        <v>2549</v>
      </c>
      <c r="M12" s="53">
        <v>2462</v>
      </c>
      <c r="N12" s="54">
        <v>2516</v>
      </c>
      <c r="O12" s="55">
        <v>2453</v>
      </c>
      <c r="P12" s="55">
        <v>2529</v>
      </c>
      <c r="Q12" s="55">
        <v>2322</v>
      </c>
      <c r="R12" s="55">
        <v>2612</v>
      </c>
      <c r="S12" s="55">
        <v>2577</v>
      </c>
      <c r="T12" s="55">
        <v>2841</v>
      </c>
      <c r="U12" s="55">
        <v>2961</v>
      </c>
      <c r="V12" s="55">
        <v>2788</v>
      </c>
      <c r="W12" s="55">
        <v>2966</v>
      </c>
      <c r="X12" s="55">
        <v>2673</v>
      </c>
      <c r="Y12" s="56">
        <v>2404</v>
      </c>
      <c r="Z12" s="54">
        <v>2868</v>
      </c>
      <c r="AA12" s="55">
        <v>2612</v>
      </c>
      <c r="AB12" s="55">
        <v>2887</v>
      </c>
      <c r="AC12" s="55">
        <v>2927</v>
      </c>
      <c r="AD12" s="55">
        <v>2952</v>
      </c>
      <c r="AE12" s="55">
        <v>2673</v>
      </c>
      <c r="AF12" s="55">
        <v>2852</v>
      </c>
      <c r="AG12" s="55">
        <v>2981</v>
      </c>
      <c r="AH12" s="55">
        <v>2987</v>
      </c>
      <c r="AI12" s="55">
        <v>3096</v>
      </c>
      <c r="AJ12" s="55">
        <v>3075</v>
      </c>
      <c r="AK12" s="56">
        <v>2868</v>
      </c>
      <c r="AL12" s="55">
        <v>2914</v>
      </c>
      <c r="AM12" s="55">
        <v>2766</v>
      </c>
      <c r="AN12" s="55">
        <v>3113</v>
      </c>
      <c r="AO12" s="55">
        <v>2995</v>
      </c>
      <c r="AP12" s="55">
        <v>2724</v>
      </c>
      <c r="AQ12" s="55">
        <v>2970</v>
      </c>
      <c r="AR12" s="55">
        <v>3086</v>
      </c>
      <c r="AS12" s="55">
        <v>2914</v>
      </c>
      <c r="AT12" s="55">
        <v>3081</v>
      </c>
      <c r="AU12" s="55">
        <v>3224</v>
      </c>
      <c r="AV12" s="55">
        <v>2911</v>
      </c>
      <c r="AW12" s="55">
        <v>2709</v>
      </c>
      <c r="AX12" s="54">
        <v>3014</v>
      </c>
      <c r="AY12" s="55">
        <v>2740</v>
      </c>
      <c r="AZ12" s="55">
        <v>2870</v>
      </c>
      <c r="BA12" s="55">
        <v>2963</v>
      </c>
      <c r="BB12" s="55">
        <v>2834</v>
      </c>
      <c r="BC12" s="55">
        <v>2822</v>
      </c>
      <c r="BD12" s="55">
        <v>2449</v>
      </c>
      <c r="BE12" s="55">
        <v>2524</v>
      </c>
      <c r="BF12" s="55">
        <v>2403</v>
      </c>
      <c r="BG12" s="55">
        <v>2597</v>
      </c>
      <c r="BH12" s="55">
        <v>2604</v>
      </c>
      <c r="BI12" s="56">
        <v>2416</v>
      </c>
      <c r="BJ12" s="56">
        <v>2680</v>
      </c>
      <c r="BK12" s="47">
        <f>+((BJ12/BI12)-1)*100</f>
        <v>10.927152317880795</v>
      </c>
      <c r="BL12" s="30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</row>
    <row r="13" spans="1:64" ht="28.5" customHeight="1">
      <c r="A13" s="110" t="s">
        <v>22</v>
      </c>
      <c r="B13" s="57">
        <f aca="true" t="shared" si="0" ref="B13:M13">+B14+B15</f>
        <v>2008</v>
      </c>
      <c r="C13" s="57">
        <f t="shared" si="0"/>
        <v>1997</v>
      </c>
      <c r="D13" s="57">
        <f t="shared" si="0"/>
        <v>2161</v>
      </c>
      <c r="E13" s="57">
        <f t="shared" si="0"/>
        <v>2049</v>
      </c>
      <c r="F13" s="57">
        <f t="shared" si="0"/>
        <v>1909</v>
      </c>
      <c r="G13" s="57">
        <f t="shared" si="0"/>
        <v>1850</v>
      </c>
      <c r="H13" s="57">
        <f t="shared" si="0"/>
        <v>1925</v>
      </c>
      <c r="I13" s="57">
        <f t="shared" si="0"/>
        <v>1846</v>
      </c>
      <c r="J13" s="57">
        <f t="shared" si="0"/>
        <v>1672</v>
      </c>
      <c r="K13" s="57">
        <f t="shared" si="0"/>
        <v>1889</v>
      </c>
      <c r="L13" s="57">
        <f t="shared" si="0"/>
        <v>1844</v>
      </c>
      <c r="M13" s="57">
        <f t="shared" si="0"/>
        <v>1521</v>
      </c>
      <c r="N13" s="58">
        <f aca="true" t="shared" si="1" ref="N13:Y13">+N14+N15</f>
        <v>1629</v>
      </c>
      <c r="O13" s="59">
        <f t="shared" si="1"/>
        <v>1715</v>
      </c>
      <c r="P13" s="59">
        <f t="shared" si="1"/>
        <v>1771</v>
      </c>
      <c r="Q13" s="59">
        <f t="shared" si="1"/>
        <v>1650</v>
      </c>
      <c r="R13" s="59">
        <f t="shared" si="1"/>
        <v>1744</v>
      </c>
      <c r="S13" s="59">
        <f aca="true" t="shared" si="2" ref="S13:X13">+S14+S15</f>
        <v>1790</v>
      </c>
      <c r="T13" s="59">
        <f t="shared" si="2"/>
        <v>1929</v>
      </c>
      <c r="U13" s="59">
        <f t="shared" si="2"/>
        <v>1903</v>
      </c>
      <c r="V13" s="59">
        <f t="shared" si="2"/>
        <v>1827</v>
      </c>
      <c r="W13" s="59">
        <f t="shared" si="2"/>
        <v>1953</v>
      </c>
      <c r="X13" s="59">
        <f t="shared" si="2"/>
        <v>1794</v>
      </c>
      <c r="Y13" s="60">
        <f t="shared" si="1"/>
        <v>1416</v>
      </c>
      <c r="Z13" s="58">
        <f aca="true" t="shared" si="3" ref="Z13:AK13">+Z14+Z15</f>
        <v>1799</v>
      </c>
      <c r="AA13" s="59">
        <f t="shared" si="3"/>
        <v>1722</v>
      </c>
      <c r="AB13" s="59">
        <f t="shared" si="3"/>
        <v>1962</v>
      </c>
      <c r="AC13" s="59">
        <f t="shared" si="3"/>
        <v>1906</v>
      </c>
      <c r="AD13" s="59">
        <f t="shared" si="3"/>
        <v>1837</v>
      </c>
      <c r="AE13" s="59">
        <f t="shared" si="3"/>
        <v>1820</v>
      </c>
      <c r="AF13" s="59">
        <f t="shared" si="3"/>
        <v>1873</v>
      </c>
      <c r="AG13" s="59">
        <f t="shared" si="3"/>
        <v>1963</v>
      </c>
      <c r="AH13" s="59">
        <f t="shared" si="3"/>
        <v>1881</v>
      </c>
      <c r="AI13" s="59">
        <f t="shared" si="3"/>
        <v>2126</v>
      </c>
      <c r="AJ13" s="59">
        <f t="shared" si="3"/>
        <v>2009</v>
      </c>
      <c r="AK13" s="60">
        <f t="shared" si="3"/>
        <v>1792</v>
      </c>
      <c r="AL13" s="59">
        <f aca="true" t="shared" si="4" ref="AL13:AW13">AL14+AL15</f>
        <v>1923</v>
      </c>
      <c r="AM13" s="59">
        <f t="shared" si="4"/>
        <v>1861</v>
      </c>
      <c r="AN13" s="59">
        <f t="shared" si="4"/>
        <v>2130</v>
      </c>
      <c r="AO13" s="59">
        <f t="shared" si="4"/>
        <v>2038</v>
      </c>
      <c r="AP13" s="59">
        <f t="shared" si="4"/>
        <v>2026</v>
      </c>
      <c r="AQ13" s="59">
        <f t="shared" si="4"/>
        <v>1918</v>
      </c>
      <c r="AR13" s="59">
        <f t="shared" si="4"/>
        <v>1947</v>
      </c>
      <c r="AS13" s="59">
        <f t="shared" si="4"/>
        <v>1906</v>
      </c>
      <c r="AT13" s="59">
        <f>AT14+AT15</f>
        <v>2107</v>
      </c>
      <c r="AU13" s="59">
        <f t="shared" si="4"/>
        <v>2129</v>
      </c>
      <c r="AV13" s="59">
        <f t="shared" si="4"/>
        <v>2054</v>
      </c>
      <c r="AW13" s="59">
        <f t="shared" si="4"/>
        <v>1657</v>
      </c>
      <c r="AX13" s="58">
        <f aca="true" t="shared" si="5" ref="AX13:BJ13">AX14+AX15</f>
        <v>1902</v>
      </c>
      <c r="AY13" s="59">
        <f t="shared" si="5"/>
        <v>1858</v>
      </c>
      <c r="AZ13" s="59">
        <f t="shared" si="5"/>
        <v>2051</v>
      </c>
      <c r="BA13" s="59">
        <f t="shared" si="5"/>
        <v>1948</v>
      </c>
      <c r="BB13" s="59">
        <f t="shared" si="5"/>
        <v>2019</v>
      </c>
      <c r="BC13" s="59">
        <f aca="true" t="shared" si="6" ref="BC13:BH13">BC14+BC15</f>
        <v>1830</v>
      </c>
      <c r="BD13" s="59">
        <f t="shared" si="6"/>
        <v>1875</v>
      </c>
      <c r="BE13" s="59">
        <f t="shared" si="6"/>
        <v>1843</v>
      </c>
      <c r="BF13" s="59">
        <f t="shared" si="6"/>
        <v>1921</v>
      </c>
      <c r="BG13" s="59">
        <f t="shared" si="6"/>
        <v>1832</v>
      </c>
      <c r="BH13" s="59">
        <f t="shared" si="6"/>
        <v>1699</v>
      </c>
      <c r="BI13" s="60">
        <f t="shared" si="5"/>
        <v>1420</v>
      </c>
      <c r="BJ13" s="60">
        <f t="shared" si="5"/>
        <v>1988</v>
      </c>
      <c r="BK13" s="48">
        <f aca="true" t="shared" si="7" ref="BK13:BK48">+((BJ13/BI13)-1)*100</f>
        <v>39.99999999999999</v>
      </c>
      <c r="BL13" s="30"/>
    </row>
    <row r="14" spans="1:64" ht="28.5" customHeight="1">
      <c r="A14" s="111" t="s">
        <v>23</v>
      </c>
      <c r="B14" s="61">
        <v>1226</v>
      </c>
      <c r="C14" s="61">
        <v>1131</v>
      </c>
      <c r="D14" s="61">
        <v>1290</v>
      </c>
      <c r="E14" s="61">
        <v>1183</v>
      </c>
      <c r="F14" s="61">
        <v>1067</v>
      </c>
      <c r="G14" s="61">
        <v>1140</v>
      </c>
      <c r="H14" s="61">
        <v>1136</v>
      </c>
      <c r="I14" s="61">
        <v>1022</v>
      </c>
      <c r="J14" s="61">
        <v>1003</v>
      </c>
      <c r="K14" s="61">
        <v>1057</v>
      </c>
      <c r="L14" s="61">
        <v>1059</v>
      </c>
      <c r="M14" s="61">
        <v>1074</v>
      </c>
      <c r="N14" s="62">
        <v>949</v>
      </c>
      <c r="O14" s="63">
        <v>973</v>
      </c>
      <c r="P14" s="63">
        <v>1010</v>
      </c>
      <c r="Q14" s="63">
        <v>856</v>
      </c>
      <c r="R14" s="63">
        <v>916</v>
      </c>
      <c r="S14" s="63">
        <v>969</v>
      </c>
      <c r="T14" s="63">
        <v>1111</v>
      </c>
      <c r="U14" s="63">
        <v>1073</v>
      </c>
      <c r="V14" s="63">
        <v>1088</v>
      </c>
      <c r="W14" s="63">
        <v>1191</v>
      </c>
      <c r="X14" s="63">
        <v>1111</v>
      </c>
      <c r="Y14" s="64">
        <v>1026</v>
      </c>
      <c r="Z14" s="62">
        <v>1056</v>
      </c>
      <c r="AA14" s="63">
        <v>1028</v>
      </c>
      <c r="AB14" s="63">
        <v>1192</v>
      </c>
      <c r="AC14" s="63">
        <v>1157</v>
      </c>
      <c r="AD14" s="63">
        <v>1103</v>
      </c>
      <c r="AE14" s="63">
        <v>1083</v>
      </c>
      <c r="AF14" s="63">
        <v>1135</v>
      </c>
      <c r="AG14" s="63">
        <v>1209</v>
      </c>
      <c r="AH14" s="63">
        <v>1144</v>
      </c>
      <c r="AI14" s="63">
        <v>1283</v>
      </c>
      <c r="AJ14" s="63">
        <v>1202</v>
      </c>
      <c r="AK14" s="64">
        <v>1095</v>
      </c>
      <c r="AL14" s="63">
        <v>1159</v>
      </c>
      <c r="AM14" s="63">
        <v>1088</v>
      </c>
      <c r="AN14" s="63">
        <v>1265</v>
      </c>
      <c r="AO14" s="63">
        <v>1221</v>
      </c>
      <c r="AP14" s="63">
        <v>1291</v>
      </c>
      <c r="AQ14" s="63">
        <v>1134</v>
      </c>
      <c r="AR14" s="63">
        <v>1143</v>
      </c>
      <c r="AS14" s="63">
        <v>1087</v>
      </c>
      <c r="AT14" s="63">
        <v>1293</v>
      </c>
      <c r="AU14" s="63">
        <v>1268</v>
      </c>
      <c r="AV14" s="63">
        <v>1233</v>
      </c>
      <c r="AW14" s="63">
        <v>1075</v>
      </c>
      <c r="AX14" s="62">
        <v>1106</v>
      </c>
      <c r="AY14" s="63">
        <v>1029</v>
      </c>
      <c r="AZ14" s="63">
        <v>1240</v>
      </c>
      <c r="BA14" s="63">
        <v>1183</v>
      </c>
      <c r="BB14" s="63">
        <v>1233</v>
      </c>
      <c r="BC14" s="63">
        <v>1092</v>
      </c>
      <c r="BD14" s="63">
        <v>1143</v>
      </c>
      <c r="BE14" s="63">
        <v>1042</v>
      </c>
      <c r="BF14" s="63">
        <v>1116</v>
      </c>
      <c r="BG14" s="63">
        <v>1013</v>
      </c>
      <c r="BH14" s="63">
        <v>955</v>
      </c>
      <c r="BI14" s="64">
        <v>897</v>
      </c>
      <c r="BJ14" s="64">
        <v>1188</v>
      </c>
      <c r="BK14" s="47">
        <f t="shared" si="7"/>
        <v>32.441471571906355</v>
      </c>
      <c r="BL14" s="30"/>
    </row>
    <row r="15" spans="1:64" ht="28.5" customHeight="1">
      <c r="A15" s="112" t="s">
        <v>24</v>
      </c>
      <c r="B15" s="65">
        <v>782</v>
      </c>
      <c r="C15" s="65">
        <v>866</v>
      </c>
      <c r="D15" s="65">
        <v>871</v>
      </c>
      <c r="E15" s="65">
        <v>866</v>
      </c>
      <c r="F15" s="65">
        <v>842</v>
      </c>
      <c r="G15" s="65">
        <v>710</v>
      </c>
      <c r="H15" s="65">
        <v>789</v>
      </c>
      <c r="I15" s="65">
        <v>824</v>
      </c>
      <c r="J15" s="65">
        <v>669</v>
      </c>
      <c r="K15" s="65">
        <v>832</v>
      </c>
      <c r="L15" s="65">
        <v>785</v>
      </c>
      <c r="M15" s="65">
        <v>447</v>
      </c>
      <c r="N15" s="66">
        <v>680</v>
      </c>
      <c r="O15" s="67">
        <v>742</v>
      </c>
      <c r="P15" s="67">
        <v>761</v>
      </c>
      <c r="Q15" s="67">
        <v>794</v>
      </c>
      <c r="R15" s="67">
        <v>828</v>
      </c>
      <c r="S15" s="67">
        <v>821</v>
      </c>
      <c r="T15" s="67">
        <v>818</v>
      </c>
      <c r="U15" s="67">
        <v>830</v>
      </c>
      <c r="V15" s="67">
        <v>739</v>
      </c>
      <c r="W15" s="67">
        <v>762</v>
      </c>
      <c r="X15" s="67">
        <v>683</v>
      </c>
      <c r="Y15" s="68">
        <v>390</v>
      </c>
      <c r="Z15" s="66">
        <v>743</v>
      </c>
      <c r="AA15" s="67">
        <v>694</v>
      </c>
      <c r="AB15" s="67">
        <v>770</v>
      </c>
      <c r="AC15" s="67">
        <v>749</v>
      </c>
      <c r="AD15" s="67">
        <v>734</v>
      </c>
      <c r="AE15" s="67">
        <v>737</v>
      </c>
      <c r="AF15" s="67">
        <v>738</v>
      </c>
      <c r="AG15" s="67">
        <v>754</v>
      </c>
      <c r="AH15" s="67">
        <v>737</v>
      </c>
      <c r="AI15" s="67">
        <v>843</v>
      </c>
      <c r="AJ15" s="67">
        <v>807</v>
      </c>
      <c r="AK15" s="68">
        <v>697</v>
      </c>
      <c r="AL15" s="67">
        <v>764</v>
      </c>
      <c r="AM15" s="67">
        <v>773</v>
      </c>
      <c r="AN15" s="67">
        <v>865</v>
      </c>
      <c r="AO15" s="67">
        <v>817</v>
      </c>
      <c r="AP15" s="67">
        <v>735</v>
      </c>
      <c r="AQ15" s="67">
        <v>784</v>
      </c>
      <c r="AR15" s="67">
        <v>804</v>
      </c>
      <c r="AS15" s="67">
        <v>819</v>
      </c>
      <c r="AT15" s="67">
        <v>814</v>
      </c>
      <c r="AU15" s="67">
        <v>861</v>
      </c>
      <c r="AV15" s="67">
        <v>821</v>
      </c>
      <c r="AW15" s="67">
        <v>582</v>
      </c>
      <c r="AX15" s="66">
        <v>796</v>
      </c>
      <c r="AY15" s="67">
        <v>829</v>
      </c>
      <c r="AZ15" s="67">
        <v>811</v>
      </c>
      <c r="BA15" s="67">
        <v>765</v>
      </c>
      <c r="BB15" s="67">
        <v>786</v>
      </c>
      <c r="BC15" s="67">
        <v>738</v>
      </c>
      <c r="BD15" s="67">
        <v>732</v>
      </c>
      <c r="BE15" s="67">
        <v>801</v>
      </c>
      <c r="BF15" s="67">
        <v>805</v>
      </c>
      <c r="BG15" s="67">
        <v>819</v>
      </c>
      <c r="BH15" s="67">
        <v>744</v>
      </c>
      <c r="BI15" s="68">
        <v>523</v>
      </c>
      <c r="BJ15" s="68">
        <v>800</v>
      </c>
      <c r="BK15" s="48">
        <f t="shared" si="7"/>
        <v>52.96367112810707</v>
      </c>
      <c r="BL15" s="30"/>
    </row>
    <row r="16" spans="1:64" ht="36.75" customHeight="1">
      <c r="A16" s="113" t="s">
        <v>25</v>
      </c>
      <c r="B16" s="69">
        <f aca="true" t="shared" si="8" ref="B16:M16">+B17+B18</f>
        <v>537</v>
      </c>
      <c r="C16" s="69">
        <f t="shared" si="8"/>
        <v>582</v>
      </c>
      <c r="D16" s="69">
        <f t="shared" si="8"/>
        <v>511</v>
      </c>
      <c r="E16" s="69">
        <f t="shared" si="8"/>
        <v>657</v>
      </c>
      <c r="F16" s="69">
        <f t="shared" si="8"/>
        <v>849</v>
      </c>
      <c r="G16" s="69">
        <f t="shared" si="8"/>
        <v>861</v>
      </c>
      <c r="H16" s="69">
        <f t="shared" si="8"/>
        <v>903</v>
      </c>
      <c r="I16" s="69">
        <f t="shared" si="8"/>
        <v>901</v>
      </c>
      <c r="J16" s="69">
        <f t="shared" si="8"/>
        <v>813</v>
      </c>
      <c r="K16" s="69">
        <f t="shared" si="8"/>
        <v>812</v>
      </c>
      <c r="L16" s="69">
        <f t="shared" si="8"/>
        <v>822</v>
      </c>
      <c r="M16" s="69">
        <f t="shared" si="8"/>
        <v>869</v>
      </c>
      <c r="N16" s="70">
        <f aca="true" t="shared" si="9" ref="N16:Y16">+N17+N18</f>
        <v>708</v>
      </c>
      <c r="O16" s="71">
        <f t="shared" si="9"/>
        <v>616</v>
      </c>
      <c r="P16" s="71">
        <f t="shared" si="9"/>
        <v>767</v>
      </c>
      <c r="Q16" s="71">
        <f t="shared" si="9"/>
        <v>679</v>
      </c>
      <c r="R16" s="71">
        <f t="shared" si="9"/>
        <v>805</v>
      </c>
      <c r="S16" s="71">
        <f t="shared" si="9"/>
        <v>706</v>
      </c>
      <c r="T16" s="71">
        <f t="shared" si="9"/>
        <v>777</v>
      </c>
      <c r="U16" s="71">
        <f t="shared" si="9"/>
        <v>926</v>
      </c>
      <c r="V16" s="71">
        <f t="shared" si="9"/>
        <v>803</v>
      </c>
      <c r="W16" s="71">
        <f t="shared" si="9"/>
        <v>825</v>
      </c>
      <c r="X16" s="71">
        <f t="shared" si="9"/>
        <v>732</v>
      </c>
      <c r="Y16" s="72">
        <f t="shared" si="9"/>
        <v>1090</v>
      </c>
      <c r="Z16" s="70">
        <f aca="true" t="shared" si="10" ref="Z16:AW16">+Z17+Z18</f>
        <v>781</v>
      </c>
      <c r="AA16" s="71">
        <f t="shared" si="10"/>
        <v>698</v>
      </c>
      <c r="AB16" s="71">
        <f t="shared" si="10"/>
        <v>849</v>
      </c>
      <c r="AC16" s="71">
        <f t="shared" si="10"/>
        <v>853</v>
      </c>
      <c r="AD16" s="71">
        <f t="shared" si="10"/>
        <v>740</v>
      </c>
      <c r="AE16" s="71">
        <f t="shared" si="10"/>
        <v>766</v>
      </c>
      <c r="AF16" s="71">
        <f t="shared" si="10"/>
        <v>728</v>
      </c>
      <c r="AG16" s="71">
        <f t="shared" si="10"/>
        <v>872</v>
      </c>
      <c r="AH16" s="71">
        <f t="shared" si="10"/>
        <v>898</v>
      </c>
      <c r="AI16" s="71">
        <f t="shared" si="10"/>
        <v>964</v>
      </c>
      <c r="AJ16" s="71">
        <f t="shared" si="10"/>
        <v>837</v>
      </c>
      <c r="AK16" s="72">
        <f t="shared" si="10"/>
        <v>994</v>
      </c>
      <c r="AL16" s="71">
        <f t="shared" si="10"/>
        <v>815</v>
      </c>
      <c r="AM16" s="71">
        <f t="shared" si="10"/>
        <v>714</v>
      </c>
      <c r="AN16" s="71">
        <f t="shared" si="10"/>
        <v>847</v>
      </c>
      <c r="AO16" s="71">
        <f t="shared" si="10"/>
        <v>781</v>
      </c>
      <c r="AP16" s="71">
        <f t="shared" si="10"/>
        <v>798</v>
      </c>
      <c r="AQ16" s="71">
        <f t="shared" si="10"/>
        <v>804</v>
      </c>
      <c r="AR16" s="71">
        <f t="shared" si="10"/>
        <v>921</v>
      </c>
      <c r="AS16" s="71">
        <f t="shared" si="10"/>
        <v>894</v>
      </c>
      <c r="AT16" s="71">
        <f t="shared" si="10"/>
        <v>770</v>
      </c>
      <c r="AU16" s="71">
        <f t="shared" si="10"/>
        <v>905</v>
      </c>
      <c r="AV16" s="71">
        <f t="shared" si="10"/>
        <v>773</v>
      </c>
      <c r="AW16" s="71">
        <f t="shared" si="10"/>
        <v>895</v>
      </c>
      <c r="AX16" s="70">
        <f aca="true" t="shared" si="11" ref="AX16:BJ16">+AX17+AX18</f>
        <v>737</v>
      </c>
      <c r="AY16" s="71">
        <f t="shared" si="11"/>
        <v>703</v>
      </c>
      <c r="AZ16" s="71">
        <f t="shared" si="11"/>
        <v>832</v>
      </c>
      <c r="BA16" s="71">
        <f t="shared" si="11"/>
        <v>787</v>
      </c>
      <c r="BB16" s="71">
        <f t="shared" si="11"/>
        <v>650</v>
      </c>
      <c r="BC16" s="71">
        <f t="shared" si="11"/>
        <v>847</v>
      </c>
      <c r="BD16" s="71">
        <f t="shared" si="11"/>
        <v>710</v>
      </c>
      <c r="BE16" s="71">
        <f t="shared" si="11"/>
        <v>605</v>
      </c>
      <c r="BF16" s="71">
        <f>+BF17+BF18</f>
        <v>670</v>
      </c>
      <c r="BG16" s="71">
        <f>+BG17+BG18</f>
        <v>625</v>
      </c>
      <c r="BH16" s="71">
        <f>+BH17+BH18</f>
        <v>799</v>
      </c>
      <c r="BI16" s="72">
        <f t="shared" si="11"/>
        <v>873</v>
      </c>
      <c r="BJ16" s="72">
        <f t="shared" si="11"/>
        <v>605</v>
      </c>
      <c r="BK16" s="47">
        <f t="shared" si="7"/>
        <v>-30.698739977090494</v>
      </c>
      <c r="BL16" s="30"/>
    </row>
    <row r="17" spans="1:64" ht="28.5" customHeight="1">
      <c r="A17" s="114" t="s">
        <v>31</v>
      </c>
      <c r="B17" s="73">
        <v>477</v>
      </c>
      <c r="C17" s="73">
        <v>511</v>
      </c>
      <c r="D17" s="73">
        <v>456</v>
      </c>
      <c r="E17" s="73">
        <v>557</v>
      </c>
      <c r="F17" s="73">
        <v>765</v>
      </c>
      <c r="G17" s="73">
        <v>718</v>
      </c>
      <c r="H17" s="73">
        <v>753</v>
      </c>
      <c r="I17" s="73">
        <v>798</v>
      </c>
      <c r="J17" s="73">
        <v>737</v>
      </c>
      <c r="K17" s="73">
        <v>768</v>
      </c>
      <c r="L17" s="73">
        <v>705</v>
      </c>
      <c r="M17" s="74">
        <v>737</v>
      </c>
      <c r="N17" s="73">
        <v>556</v>
      </c>
      <c r="O17" s="73">
        <v>472</v>
      </c>
      <c r="P17" s="73">
        <v>638</v>
      </c>
      <c r="Q17" s="73">
        <v>573</v>
      </c>
      <c r="R17" s="73">
        <v>714</v>
      </c>
      <c r="S17" s="73">
        <v>578</v>
      </c>
      <c r="T17" s="73">
        <v>677</v>
      </c>
      <c r="U17" s="73">
        <v>821</v>
      </c>
      <c r="V17" s="73">
        <v>718</v>
      </c>
      <c r="W17" s="73">
        <v>709</v>
      </c>
      <c r="X17" s="73">
        <v>589</v>
      </c>
      <c r="Y17" s="74">
        <v>850</v>
      </c>
      <c r="Z17" s="106">
        <v>705</v>
      </c>
      <c r="AA17" s="75">
        <v>593</v>
      </c>
      <c r="AB17" s="75">
        <v>708</v>
      </c>
      <c r="AC17" s="75">
        <v>714</v>
      </c>
      <c r="AD17" s="75">
        <v>679</v>
      </c>
      <c r="AE17" s="75">
        <v>639</v>
      </c>
      <c r="AF17" s="75">
        <v>647</v>
      </c>
      <c r="AG17" s="75">
        <v>757</v>
      </c>
      <c r="AH17" s="75">
        <v>789</v>
      </c>
      <c r="AI17" s="75">
        <v>800</v>
      </c>
      <c r="AJ17" s="75">
        <v>742</v>
      </c>
      <c r="AK17" s="74">
        <v>846</v>
      </c>
      <c r="AL17" s="73">
        <v>685</v>
      </c>
      <c r="AM17" s="73">
        <v>601</v>
      </c>
      <c r="AN17" s="73">
        <v>734</v>
      </c>
      <c r="AO17" s="73">
        <v>682</v>
      </c>
      <c r="AP17" s="73">
        <v>719</v>
      </c>
      <c r="AQ17" s="73">
        <v>738</v>
      </c>
      <c r="AR17" s="73">
        <v>846</v>
      </c>
      <c r="AS17" s="73">
        <v>803</v>
      </c>
      <c r="AT17" s="73">
        <v>676</v>
      </c>
      <c r="AU17" s="73">
        <v>826</v>
      </c>
      <c r="AV17" s="73">
        <v>693</v>
      </c>
      <c r="AW17" s="74">
        <v>758</v>
      </c>
      <c r="AX17" s="78">
        <v>646</v>
      </c>
      <c r="AY17" s="79">
        <v>632</v>
      </c>
      <c r="AZ17" s="79">
        <v>733</v>
      </c>
      <c r="BA17" s="79">
        <v>711</v>
      </c>
      <c r="BB17" s="79">
        <v>592</v>
      </c>
      <c r="BC17" s="79">
        <v>738</v>
      </c>
      <c r="BD17" s="79">
        <v>606</v>
      </c>
      <c r="BE17" s="79">
        <v>523</v>
      </c>
      <c r="BF17" s="79">
        <v>561</v>
      </c>
      <c r="BG17" s="79">
        <v>558</v>
      </c>
      <c r="BH17" s="79">
        <v>727</v>
      </c>
      <c r="BI17" s="80">
        <v>723</v>
      </c>
      <c r="BJ17" s="80">
        <v>583</v>
      </c>
      <c r="BK17" s="50">
        <f t="shared" si="7"/>
        <v>-19.363762102351313</v>
      </c>
      <c r="BL17" s="30"/>
    </row>
    <row r="18" spans="1:64" ht="28.5" customHeight="1">
      <c r="A18" s="111" t="s">
        <v>32</v>
      </c>
      <c r="B18" s="61">
        <v>60</v>
      </c>
      <c r="C18" s="61">
        <v>71</v>
      </c>
      <c r="D18" s="61">
        <v>55</v>
      </c>
      <c r="E18" s="61">
        <v>100</v>
      </c>
      <c r="F18" s="61">
        <v>84</v>
      </c>
      <c r="G18" s="61">
        <v>143</v>
      </c>
      <c r="H18" s="61">
        <v>150</v>
      </c>
      <c r="I18" s="61">
        <v>103</v>
      </c>
      <c r="J18" s="61">
        <v>76</v>
      </c>
      <c r="K18" s="61">
        <v>44</v>
      </c>
      <c r="L18" s="61">
        <v>117</v>
      </c>
      <c r="M18" s="76">
        <v>132</v>
      </c>
      <c r="N18" s="61">
        <v>152</v>
      </c>
      <c r="O18" s="61">
        <v>144</v>
      </c>
      <c r="P18" s="61">
        <v>129</v>
      </c>
      <c r="Q18" s="61">
        <v>106</v>
      </c>
      <c r="R18" s="61">
        <v>91</v>
      </c>
      <c r="S18" s="61">
        <v>128</v>
      </c>
      <c r="T18" s="61">
        <v>100</v>
      </c>
      <c r="U18" s="61">
        <v>105</v>
      </c>
      <c r="V18" s="61">
        <v>85</v>
      </c>
      <c r="W18" s="61">
        <v>116</v>
      </c>
      <c r="X18" s="61">
        <v>143</v>
      </c>
      <c r="Y18" s="76">
        <v>240</v>
      </c>
      <c r="Z18" s="107">
        <v>76</v>
      </c>
      <c r="AA18" s="77">
        <v>105</v>
      </c>
      <c r="AB18" s="77">
        <v>141</v>
      </c>
      <c r="AC18" s="77">
        <v>139</v>
      </c>
      <c r="AD18" s="77">
        <v>61</v>
      </c>
      <c r="AE18" s="77">
        <v>127</v>
      </c>
      <c r="AF18" s="77">
        <v>81</v>
      </c>
      <c r="AG18" s="77">
        <v>115</v>
      </c>
      <c r="AH18" s="77">
        <v>109</v>
      </c>
      <c r="AI18" s="77">
        <v>164</v>
      </c>
      <c r="AJ18" s="77">
        <v>95</v>
      </c>
      <c r="AK18" s="76">
        <v>148</v>
      </c>
      <c r="AL18" s="61">
        <v>130</v>
      </c>
      <c r="AM18" s="61">
        <v>113</v>
      </c>
      <c r="AN18" s="61">
        <v>113</v>
      </c>
      <c r="AO18" s="61">
        <v>99</v>
      </c>
      <c r="AP18" s="61">
        <v>79</v>
      </c>
      <c r="AQ18" s="61">
        <v>66</v>
      </c>
      <c r="AR18" s="61">
        <v>75</v>
      </c>
      <c r="AS18" s="61">
        <v>91</v>
      </c>
      <c r="AT18" s="61">
        <v>94</v>
      </c>
      <c r="AU18" s="61">
        <v>79</v>
      </c>
      <c r="AV18" s="61">
        <v>80</v>
      </c>
      <c r="AW18" s="76">
        <v>137</v>
      </c>
      <c r="AX18" s="81">
        <v>91</v>
      </c>
      <c r="AY18" s="82">
        <v>71</v>
      </c>
      <c r="AZ18" s="82">
        <v>99</v>
      </c>
      <c r="BA18" s="82">
        <v>76</v>
      </c>
      <c r="BB18" s="82">
        <v>58</v>
      </c>
      <c r="BC18" s="82">
        <v>109</v>
      </c>
      <c r="BD18" s="82">
        <v>104</v>
      </c>
      <c r="BE18" s="82">
        <v>82</v>
      </c>
      <c r="BF18" s="82">
        <v>109</v>
      </c>
      <c r="BG18" s="82">
        <v>67</v>
      </c>
      <c r="BH18" s="82">
        <v>72</v>
      </c>
      <c r="BI18" s="83">
        <v>150</v>
      </c>
      <c r="BJ18" s="83">
        <v>22</v>
      </c>
      <c r="BK18" s="47">
        <f t="shared" si="7"/>
        <v>-85.33333333333333</v>
      </c>
      <c r="BL18" s="30"/>
    </row>
    <row r="19" spans="1:64" ht="4.5" customHeight="1">
      <c r="A19" s="115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7"/>
      <c r="Z19" s="85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7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5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7"/>
      <c r="BJ19" s="87"/>
      <c r="BK19" s="49"/>
      <c r="BL19" s="30"/>
    </row>
    <row r="20" spans="1:64" ht="27.75" customHeight="1">
      <c r="A20" s="116" t="s">
        <v>26</v>
      </c>
      <c r="B20" s="57">
        <f aca="true" t="shared" si="12" ref="B20:M20">+B21+B24</f>
        <v>1677</v>
      </c>
      <c r="C20" s="57">
        <f t="shared" si="12"/>
        <v>1565</v>
      </c>
      <c r="D20" s="57">
        <f t="shared" si="12"/>
        <v>1934</v>
      </c>
      <c r="E20" s="57">
        <f t="shared" si="12"/>
        <v>1550</v>
      </c>
      <c r="F20" s="57">
        <f t="shared" si="12"/>
        <v>1523</v>
      </c>
      <c r="G20" s="57">
        <f t="shared" si="12"/>
        <v>1477</v>
      </c>
      <c r="H20" s="57">
        <f t="shared" si="12"/>
        <v>1433</v>
      </c>
      <c r="I20" s="57">
        <f t="shared" si="12"/>
        <v>1576</v>
      </c>
      <c r="J20" s="57">
        <f t="shared" si="12"/>
        <v>1488</v>
      </c>
      <c r="K20" s="57">
        <f t="shared" si="12"/>
        <v>1453</v>
      </c>
      <c r="L20" s="57">
        <f t="shared" si="12"/>
        <v>1372</v>
      </c>
      <c r="M20" s="57">
        <f t="shared" si="12"/>
        <v>1125</v>
      </c>
      <c r="N20" s="58">
        <f>+N21+N24</f>
        <v>1246</v>
      </c>
      <c r="O20" s="59">
        <f>+O21+O24</f>
        <v>1292</v>
      </c>
      <c r="P20" s="59">
        <f>+P21+P24</f>
        <v>1496</v>
      </c>
      <c r="Q20" s="59">
        <f>+Q21+Q24</f>
        <v>1404</v>
      </c>
      <c r="R20" s="59">
        <f>+R21+R24</f>
        <v>1391</v>
      </c>
      <c r="S20" s="59">
        <f aca="true" t="shared" si="13" ref="S20:X20">+S21+S24</f>
        <v>1509</v>
      </c>
      <c r="T20" s="59">
        <f t="shared" si="13"/>
        <v>1415</v>
      </c>
      <c r="U20" s="59">
        <f t="shared" si="13"/>
        <v>1505</v>
      </c>
      <c r="V20" s="59">
        <f t="shared" si="13"/>
        <v>1506</v>
      </c>
      <c r="W20" s="59">
        <f t="shared" si="13"/>
        <v>1409</v>
      </c>
      <c r="X20" s="59">
        <f t="shared" si="13"/>
        <v>1385</v>
      </c>
      <c r="Y20" s="60">
        <f>+Y21+Y24</f>
        <v>1270</v>
      </c>
      <c r="Z20" s="58">
        <f aca="true" t="shared" si="14" ref="Z20:AK20">+Z21+Z24</f>
        <v>1265</v>
      </c>
      <c r="AA20" s="59">
        <f t="shared" si="14"/>
        <v>1271</v>
      </c>
      <c r="AB20" s="59">
        <f t="shared" si="14"/>
        <v>1520</v>
      </c>
      <c r="AC20" s="59">
        <f t="shared" si="14"/>
        <v>1233</v>
      </c>
      <c r="AD20" s="59">
        <f t="shared" si="14"/>
        <v>1432</v>
      </c>
      <c r="AE20" s="59">
        <f>+AE21+AE24</f>
        <v>1518</v>
      </c>
      <c r="AF20" s="59">
        <f>+AF21+AF24</f>
        <v>1456</v>
      </c>
      <c r="AG20" s="59">
        <f>+AG21+AG24</f>
        <v>1579</v>
      </c>
      <c r="AH20" s="59">
        <f>+AH21+AH24</f>
        <v>1572</v>
      </c>
      <c r="AI20" s="59">
        <f>+AI21+AI24</f>
        <v>1497</v>
      </c>
      <c r="AJ20" s="59">
        <f t="shared" si="14"/>
        <v>1469</v>
      </c>
      <c r="AK20" s="60">
        <f t="shared" si="14"/>
        <v>1435</v>
      </c>
      <c r="AL20" s="59">
        <f aca="true" t="shared" si="15" ref="AL20:AW20">AL21+AL24</f>
        <v>1472</v>
      </c>
      <c r="AM20" s="59">
        <f t="shared" si="15"/>
        <v>1465</v>
      </c>
      <c r="AN20" s="59">
        <f t="shared" si="15"/>
        <v>1636</v>
      </c>
      <c r="AO20" s="59">
        <f t="shared" si="15"/>
        <v>1543</v>
      </c>
      <c r="AP20" s="59">
        <f t="shared" si="15"/>
        <v>1186</v>
      </c>
      <c r="AQ20" s="59">
        <f t="shared" si="15"/>
        <v>1818</v>
      </c>
      <c r="AR20" s="59">
        <f t="shared" si="15"/>
        <v>1675</v>
      </c>
      <c r="AS20" s="59">
        <f t="shared" si="15"/>
        <v>1759</v>
      </c>
      <c r="AT20" s="59">
        <f>AT21+AT24</f>
        <v>1708</v>
      </c>
      <c r="AU20" s="59">
        <f t="shared" si="15"/>
        <v>1650</v>
      </c>
      <c r="AV20" s="59">
        <f t="shared" si="15"/>
        <v>1588</v>
      </c>
      <c r="AW20" s="59">
        <f t="shared" si="15"/>
        <v>1420</v>
      </c>
      <c r="AX20" s="58">
        <f aca="true" t="shared" si="16" ref="AX20:BJ20">AX21+AX24</f>
        <v>1424</v>
      </c>
      <c r="AY20" s="59">
        <f t="shared" si="16"/>
        <v>1502</v>
      </c>
      <c r="AZ20" s="59">
        <f t="shared" si="16"/>
        <v>1651</v>
      </c>
      <c r="BA20" s="59">
        <f t="shared" si="16"/>
        <v>1496</v>
      </c>
      <c r="BB20" s="59">
        <f t="shared" si="16"/>
        <v>1545</v>
      </c>
      <c r="BC20" s="59">
        <f aca="true" t="shared" si="17" ref="BC20:BH20">BC21+BC24</f>
        <v>1560</v>
      </c>
      <c r="BD20" s="59">
        <f t="shared" si="17"/>
        <v>1548</v>
      </c>
      <c r="BE20" s="59">
        <f t="shared" si="17"/>
        <v>1622</v>
      </c>
      <c r="BF20" s="59">
        <f t="shared" si="17"/>
        <v>1597</v>
      </c>
      <c r="BG20" s="59">
        <f t="shared" si="17"/>
        <v>1592</v>
      </c>
      <c r="BH20" s="59">
        <f t="shared" si="17"/>
        <v>1595</v>
      </c>
      <c r="BI20" s="60">
        <f t="shared" si="16"/>
        <v>1381</v>
      </c>
      <c r="BJ20" s="60">
        <f t="shared" si="16"/>
        <v>1526</v>
      </c>
      <c r="BK20" s="48">
        <f t="shared" si="7"/>
        <v>10.49963794351918</v>
      </c>
      <c r="BL20" s="30"/>
    </row>
    <row r="21" spans="1:64" ht="28.5" customHeight="1">
      <c r="A21" s="117" t="s">
        <v>27</v>
      </c>
      <c r="B21" s="61">
        <f aca="true" t="shared" si="18" ref="B21:M21">+B22+B23</f>
        <v>1652</v>
      </c>
      <c r="C21" s="61">
        <f t="shared" si="18"/>
        <v>1543</v>
      </c>
      <c r="D21" s="61">
        <f t="shared" si="18"/>
        <v>1899</v>
      </c>
      <c r="E21" s="61">
        <f t="shared" si="18"/>
        <v>1518</v>
      </c>
      <c r="F21" s="61">
        <f t="shared" si="18"/>
        <v>1492</v>
      </c>
      <c r="G21" s="61">
        <f t="shared" si="18"/>
        <v>1450</v>
      </c>
      <c r="H21" s="61">
        <f t="shared" si="18"/>
        <v>1414</v>
      </c>
      <c r="I21" s="61">
        <f t="shared" si="18"/>
        <v>1557</v>
      </c>
      <c r="J21" s="61">
        <f t="shared" si="18"/>
        <v>1459</v>
      </c>
      <c r="K21" s="61">
        <f t="shared" si="18"/>
        <v>1426</v>
      </c>
      <c r="L21" s="61">
        <f t="shared" si="18"/>
        <v>1337</v>
      </c>
      <c r="M21" s="61">
        <f t="shared" si="18"/>
        <v>1105</v>
      </c>
      <c r="N21" s="62">
        <f aca="true" t="shared" si="19" ref="N21:T21">+N22+N23</f>
        <v>1224</v>
      </c>
      <c r="O21" s="63">
        <f t="shared" si="19"/>
        <v>1266</v>
      </c>
      <c r="P21" s="63">
        <f t="shared" si="19"/>
        <v>1461</v>
      </c>
      <c r="Q21" s="63">
        <f t="shared" si="19"/>
        <v>1369</v>
      </c>
      <c r="R21" s="63">
        <f t="shared" si="19"/>
        <v>1360</v>
      </c>
      <c r="S21" s="63">
        <f t="shared" si="19"/>
        <v>1471</v>
      </c>
      <c r="T21" s="63">
        <f t="shared" si="19"/>
        <v>1374</v>
      </c>
      <c r="U21" s="63">
        <f>+U22+U23</f>
        <v>1464</v>
      </c>
      <c r="V21" s="63">
        <f>+V22+V23</f>
        <v>1455</v>
      </c>
      <c r="W21" s="63">
        <f>+W22+W23</f>
        <v>1372</v>
      </c>
      <c r="X21" s="63">
        <f>+X22+X23</f>
        <v>1345</v>
      </c>
      <c r="Y21" s="64">
        <f>+Y22+Y23</f>
        <v>1245</v>
      </c>
      <c r="Z21" s="62">
        <f aca="true" t="shared" si="20" ref="Z21:AK21">+Z22+Z23</f>
        <v>1242</v>
      </c>
      <c r="AA21" s="63">
        <f t="shared" si="20"/>
        <v>1246</v>
      </c>
      <c r="AB21" s="63">
        <f t="shared" si="20"/>
        <v>1489</v>
      </c>
      <c r="AC21" s="63">
        <f t="shared" si="20"/>
        <v>1206</v>
      </c>
      <c r="AD21" s="63">
        <f t="shared" si="20"/>
        <v>1393</v>
      </c>
      <c r="AE21" s="63">
        <f t="shared" si="20"/>
        <v>1497</v>
      </c>
      <c r="AF21" s="63">
        <f t="shared" si="20"/>
        <v>1426</v>
      </c>
      <c r="AG21" s="63">
        <f t="shared" si="20"/>
        <v>1541</v>
      </c>
      <c r="AH21" s="63">
        <f t="shared" si="20"/>
        <v>1533</v>
      </c>
      <c r="AI21" s="63">
        <f t="shared" si="20"/>
        <v>1459</v>
      </c>
      <c r="AJ21" s="63">
        <f t="shared" si="20"/>
        <v>1427</v>
      </c>
      <c r="AK21" s="64">
        <f t="shared" si="20"/>
        <v>1406</v>
      </c>
      <c r="AL21" s="63">
        <f aca="true" t="shared" si="21" ref="AL21:AW21">AL22+AL23</f>
        <v>1431</v>
      </c>
      <c r="AM21" s="63">
        <f t="shared" si="21"/>
        <v>1424</v>
      </c>
      <c r="AN21" s="63">
        <f t="shared" si="21"/>
        <v>1592</v>
      </c>
      <c r="AO21" s="63">
        <f t="shared" si="21"/>
        <v>1508</v>
      </c>
      <c r="AP21" s="63">
        <f t="shared" si="21"/>
        <v>1169</v>
      </c>
      <c r="AQ21" s="63">
        <f t="shared" si="21"/>
        <v>1791</v>
      </c>
      <c r="AR21" s="63">
        <f t="shared" si="21"/>
        <v>1641</v>
      </c>
      <c r="AS21" s="63">
        <f t="shared" si="21"/>
        <v>1716</v>
      </c>
      <c r="AT21" s="63">
        <f>AT22+AT23</f>
        <v>1648</v>
      </c>
      <c r="AU21" s="63">
        <f t="shared" si="21"/>
        <v>1613</v>
      </c>
      <c r="AV21" s="63">
        <f t="shared" si="21"/>
        <v>1548</v>
      </c>
      <c r="AW21" s="63">
        <f t="shared" si="21"/>
        <v>1387</v>
      </c>
      <c r="AX21" s="62">
        <f aca="true" t="shared" si="22" ref="AX21:BJ21">AX22+AX23</f>
        <v>1384</v>
      </c>
      <c r="AY21" s="63">
        <f t="shared" si="22"/>
        <v>1469</v>
      </c>
      <c r="AZ21" s="63">
        <f t="shared" si="22"/>
        <v>1619</v>
      </c>
      <c r="BA21" s="63">
        <f t="shared" si="22"/>
        <v>1466</v>
      </c>
      <c r="BB21" s="63">
        <f t="shared" si="22"/>
        <v>1513</v>
      </c>
      <c r="BC21" s="63">
        <f aca="true" t="shared" si="23" ref="BC21:BH21">BC22+BC23</f>
        <v>1522</v>
      </c>
      <c r="BD21" s="63">
        <f t="shared" si="23"/>
        <v>1522</v>
      </c>
      <c r="BE21" s="63">
        <f t="shared" si="23"/>
        <v>1600</v>
      </c>
      <c r="BF21" s="63">
        <f t="shared" si="23"/>
        <v>1577</v>
      </c>
      <c r="BG21" s="63">
        <f t="shared" si="23"/>
        <v>1572</v>
      </c>
      <c r="BH21" s="63">
        <f t="shared" si="23"/>
        <v>1569</v>
      </c>
      <c r="BI21" s="64">
        <f t="shared" si="22"/>
        <v>1363</v>
      </c>
      <c r="BJ21" s="64">
        <f t="shared" si="22"/>
        <v>1495</v>
      </c>
      <c r="BK21" s="47">
        <f t="shared" si="7"/>
        <v>9.684519442406447</v>
      </c>
      <c r="BL21" s="30"/>
    </row>
    <row r="22" spans="1:64" ht="28.5" customHeight="1">
      <c r="A22" s="112" t="s">
        <v>23</v>
      </c>
      <c r="B22" s="65">
        <v>942</v>
      </c>
      <c r="C22" s="65">
        <v>879</v>
      </c>
      <c r="D22" s="88">
        <v>1071</v>
      </c>
      <c r="E22" s="65">
        <v>822</v>
      </c>
      <c r="F22" s="65">
        <v>798</v>
      </c>
      <c r="G22" s="65">
        <v>773</v>
      </c>
      <c r="H22" s="65">
        <v>721</v>
      </c>
      <c r="I22" s="65">
        <v>833</v>
      </c>
      <c r="J22" s="65">
        <v>778</v>
      </c>
      <c r="K22" s="65">
        <v>775</v>
      </c>
      <c r="L22" s="65">
        <v>753</v>
      </c>
      <c r="M22" s="65">
        <v>642</v>
      </c>
      <c r="N22" s="66">
        <v>679</v>
      </c>
      <c r="O22" s="67">
        <v>711</v>
      </c>
      <c r="P22" s="67">
        <v>833</v>
      </c>
      <c r="Q22" s="67">
        <v>728</v>
      </c>
      <c r="R22" s="67">
        <v>755</v>
      </c>
      <c r="S22" s="67">
        <v>815</v>
      </c>
      <c r="T22" s="67">
        <v>781</v>
      </c>
      <c r="U22" s="67">
        <v>845</v>
      </c>
      <c r="V22" s="67">
        <v>860</v>
      </c>
      <c r="W22" s="67">
        <v>837</v>
      </c>
      <c r="X22" s="67">
        <v>812</v>
      </c>
      <c r="Y22" s="68">
        <v>745</v>
      </c>
      <c r="Z22" s="66">
        <v>739</v>
      </c>
      <c r="AA22" s="67">
        <v>708</v>
      </c>
      <c r="AB22" s="67">
        <v>891</v>
      </c>
      <c r="AC22" s="67">
        <v>674</v>
      </c>
      <c r="AD22" s="67">
        <v>824</v>
      </c>
      <c r="AE22" s="67">
        <v>894</v>
      </c>
      <c r="AF22" s="67">
        <v>832</v>
      </c>
      <c r="AG22" s="67">
        <v>929</v>
      </c>
      <c r="AH22" s="67">
        <v>862</v>
      </c>
      <c r="AI22" s="67">
        <v>825</v>
      </c>
      <c r="AJ22" s="67">
        <v>853</v>
      </c>
      <c r="AK22" s="68">
        <v>911</v>
      </c>
      <c r="AL22" s="67">
        <v>828</v>
      </c>
      <c r="AM22" s="67">
        <v>843</v>
      </c>
      <c r="AN22" s="67">
        <v>968</v>
      </c>
      <c r="AO22" s="67">
        <v>893</v>
      </c>
      <c r="AP22" s="67">
        <v>649</v>
      </c>
      <c r="AQ22" s="67">
        <v>1076</v>
      </c>
      <c r="AR22" s="67">
        <v>977</v>
      </c>
      <c r="AS22" s="67">
        <v>1004</v>
      </c>
      <c r="AT22" s="67">
        <v>954</v>
      </c>
      <c r="AU22" s="67">
        <v>979</v>
      </c>
      <c r="AV22" s="67">
        <v>966</v>
      </c>
      <c r="AW22" s="67">
        <v>893</v>
      </c>
      <c r="AX22" s="66">
        <v>777</v>
      </c>
      <c r="AY22" s="67">
        <v>887</v>
      </c>
      <c r="AZ22" s="67">
        <v>996</v>
      </c>
      <c r="BA22" s="67">
        <v>867</v>
      </c>
      <c r="BB22" s="67">
        <v>901</v>
      </c>
      <c r="BC22" s="67">
        <v>933</v>
      </c>
      <c r="BD22" s="67">
        <v>879</v>
      </c>
      <c r="BE22" s="67">
        <v>937</v>
      </c>
      <c r="BF22" s="67">
        <v>914</v>
      </c>
      <c r="BG22" s="67">
        <v>913</v>
      </c>
      <c r="BH22" s="67">
        <v>915</v>
      </c>
      <c r="BI22" s="68">
        <v>828</v>
      </c>
      <c r="BJ22" s="68">
        <v>902</v>
      </c>
      <c r="BK22" s="48">
        <f t="shared" si="7"/>
        <v>8.937198067632846</v>
      </c>
      <c r="BL22" s="30"/>
    </row>
    <row r="23" spans="1:64" ht="28.5" customHeight="1">
      <c r="A23" s="111" t="s">
        <v>24</v>
      </c>
      <c r="B23" s="89">
        <v>710</v>
      </c>
      <c r="C23" s="89">
        <v>664</v>
      </c>
      <c r="D23" s="89">
        <v>828</v>
      </c>
      <c r="E23" s="89">
        <v>696</v>
      </c>
      <c r="F23" s="89">
        <v>694</v>
      </c>
      <c r="G23" s="89">
        <v>677</v>
      </c>
      <c r="H23" s="89">
        <v>693</v>
      </c>
      <c r="I23" s="89">
        <v>724</v>
      </c>
      <c r="J23" s="89">
        <v>681</v>
      </c>
      <c r="K23" s="89">
        <v>651</v>
      </c>
      <c r="L23" s="89">
        <v>584</v>
      </c>
      <c r="M23" s="89">
        <v>463</v>
      </c>
      <c r="N23" s="62">
        <v>545</v>
      </c>
      <c r="O23" s="63">
        <v>555</v>
      </c>
      <c r="P23" s="63">
        <v>628</v>
      </c>
      <c r="Q23" s="63">
        <v>641</v>
      </c>
      <c r="R23" s="63">
        <v>605</v>
      </c>
      <c r="S23" s="63">
        <v>656</v>
      </c>
      <c r="T23" s="63">
        <v>593</v>
      </c>
      <c r="U23" s="63">
        <v>619</v>
      </c>
      <c r="V23" s="63">
        <v>595</v>
      </c>
      <c r="W23" s="63">
        <v>535</v>
      </c>
      <c r="X23" s="63">
        <v>533</v>
      </c>
      <c r="Y23" s="64">
        <v>500</v>
      </c>
      <c r="Z23" s="62">
        <v>503</v>
      </c>
      <c r="AA23" s="63">
        <v>538</v>
      </c>
      <c r="AB23" s="63">
        <v>598</v>
      </c>
      <c r="AC23" s="63">
        <v>532</v>
      </c>
      <c r="AD23" s="63">
        <v>569</v>
      </c>
      <c r="AE23" s="63">
        <v>603</v>
      </c>
      <c r="AF23" s="63">
        <v>594</v>
      </c>
      <c r="AG23" s="63">
        <v>612</v>
      </c>
      <c r="AH23" s="63">
        <v>671</v>
      </c>
      <c r="AI23" s="63">
        <v>634</v>
      </c>
      <c r="AJ23" s="63">
        <v>574</v>
      </c>
      <c r="AK23" s="64">
        <v>495</v>
      </c>
      <c r="AL23" s="63">
        <v>603</v>
      </c>
      <c r="AM23" s="63">
        <v>581</v>
      </c>
      <c r="AN23" s="63">
        <v>624</v>
      </c>
      <c r="AO23" s="63">
        <v>615</v>
      </c>
      <c r="AP23" s="63">
        <v>520</v>
      </c>
      <c r="AQ23" s="63">
        <v>715</v>
      </c>
      <c r="AR23" s="63">
        <v>664</v>
      </c>
      <c r="AS23" s="63">
        <v>712</v>
      </c>
      <c r="AT23" s="63">
        <v>694</v>
      </c>
      <c r="AU23" s="63">
        <v>634</v>
      </c>
      <c r="AV23" s="63">
        <v>582</v>
      </c>
      <c r="AW23" s="63">
        <v>494</v>
      </c>
      <c r="AX23" s="62">
        <v>607</v>
      </c>
      <c r="AY23" s="63">
        <v>582</v>
      </c>
      <c r="AZ23" s="63">
        <v>623</v>
      </c>
      <c r="BA23" s="63">
        <v>599</v>
      </c>
      <c r="BB23" s="63">
        <v>612</v>
      </c>
      <c r="BC23" s="63">
        <v>589</v>
      </c>
      <c r="BD23" s="63">
        <v>643</v>
      </c>
      <c r="BE23" s="63">
        <v>663</v>
      </c>
      <c r="BF23" s="63">
        <v>663</v>
      </c>
      <c r="BG23" s="63">
        <v>659</v>
      </c>
      <c r="BH23" s="63">
        <v>654</v>
      </c>
      <c r="BI23" s="64">
        <v>535</v>
      </c>
      <c r="BJ23" s="64">
        <v>593</v>
      </c>
      <c r="BK23" s="47">
        <f t="shared" si="7"/>
        <v>10.8411214953271</v>
      </c>
      <c r="BL23" s="30"/>
    </row>
    <row r="24" spans="1:64" ht="28.5" customHeight="1">
      <c r="A24" s="118" t="s">
        <v>28</v>
      </c>
      <c r="B24" s="90">
        <f aca="true" t="shared" si="24" ref="B24:M24">+B25+B26</f>
        <v>25</v>
      </c>
      <c r="C24" s="90">
        <f t="shared" si="24"/>
        <v>22</v>
      </c>
      <c r="D24" s="90">
        <f t="shared" si="24"/>
        <v>35</v>
      </c>
      <c r="E24" s="90">
        <f t="shared" si="24"/>
        <v>32</v>
      </c>
      <c r="F24" s="90">
        <f t="shared" si="24"/>
        <v>31</v>
      </c>
      <c r="G24" s="90">
        <f t="shared" si="24"/>
        <v>27</v>
      </c>
      <c r="H24" s="90">
        <f t="shared" si="24"/>
        <v>19</v>
      </c>
      <c r="I24" s="90">
        <f t="shared" si="24"/>
        <v>19</v>
      </c>
      <c r="J24" s="90">
        <f t="shared" si="24"/>
        <v>29</v>
      </c>
      <c r="K24" s="90">
        <f t="shared" si="24"/>
        <v>27</v>
      </c>
      <c r="L24" s="90">
        <f t="shared" si="24"/>
        <v>35</v>
      </c>
      <c r="M24" s="91">
        <f t="shared" si="24"/>
        <v>20</v>
      </c>
      <c r="N24" s="66">
        <f aca="true" t="shared" si="25" ref="N24:Y24">+N25+N26</f>
        <v>22</v>
      </c>
      <c r="O24" s="67">
        <f t="shared" si="25"/>
        <v>26</v>
      </c>
      <c r="P24" s="67">
        <f t="shared" si="25"/>
        <v>35</v>
      </c>
      <c r="Q24" s="67">
        <f t="shared" si="25"/>
        <v>35</v>
      </c>
      <c r="R24" s="67">
        <f t="shared" si="25"/>
        <v>31</v>
      </c>
      <c r="S24" s="67">
        <f t="shared" si="25"/>
        <v>38</v>
      </c>
      <c r="T24" s="67">
        <f t="shared" si="25"/>
        <v>41</v>
      </c>
      <c r="U24" s="67">
        <f t="shared" si="25"/>
        <v>41</v>
      </c>
      <c r="V24" s="67">
        <f t="shared" si="25"/>
        <v>51</v>
      </c>
      <c r="W24" s="67">
        <f t="shared" si="25"/>
        <v>37</v>
      </c>
      <c r="X24" s="67">
        <f t="shared" si="25"/>
        <v>40</v>
      </c>
      <c r="Y24" s="68">
        <f t="shared" si="25"/>
        <v>25</v>
      </c>
      <c r="Z24" s="66">
        <f aca="true" t="shared" si="26" ref="Z24:AW24">Z25+Z26</f>
        <v>23</v>
      </c>
      <c r="AA24" s="67">
        <f t="shared" si="26"/>
        <v>25</v>
      </c>
      <c r="AB24" s="67">
        <f t="shared" si="26"/>
        <v>31</v>
      </c>
      <c r="AC24" s="67">
        <f t="shared" si="26"/>
        <v>27</v>
      </c>
      <c r="AD24" s="67">
        <f t="shared" si="26"/>
        <v>39</v>
      </c>
      <c r="AE24" s="67">
        <f t="shared" si="26"/>
        <v>21</v>
      </c>
      <c r="AF24" s="67">
        <f t="shared" si="26"/>
        <v>30</v>
      </c>
      <c r="AG24" s="67">
        <f t="shared" si="26"/>
        <v>38</v>
      </c>
      <c r="AH24" s="67">
        <f t="shared" si="26"/>
        <v>39</v>
      </c>
      <c r="AI24" s="67">
        <f t="shared" si="26"/>
        <v>38</v>
      </c>
      <c r="AJ24" s="67">
        <f t="shared" si="26"/>
        <v>42</v>
      </c>
      <c r="AK24" s="68">
        <f t="shared" si="26"/>
        <v>29</v>
      </c>
      <c r="AL24" s="67">
        <f t="shared" si="26"/>
        <v>41</v>
      </c>
      <c r="AM24" s="67">
        <f t="shared" si="26"/>
        <v>41</v>
      </c>
      <c r="AN24" s="67">
        <f t="shared" si="26"/>
        <v>44</v>
      </c>
      <c r="AO24" s="67">
        <f t="shared" si="26"/>
        <v>35</v>
      </c>
      <c r="AP24" s="67">
        <f t="shared" si="26"/>
        <v>17</v>
      </c>
      <c r="AQ24" s="67">
        <f t="shared" si="26"/>
        <v>27</v>
      </c>
      <c r="AR24" s="67">
        <f t="shared" si="26"/>
        <v>34</v>
      </c>
      <c r="AS24" s="67">
        <f t="shared" si="26"/>
        <v>43</v>
      </c>
      <c r="AT24" s="67">
        <f t="shared" si="26"/>
        <v>60</v>
      </c>
      <c r="AU24" s="67">
        <f t="shared" si="26"/>
        <v>37</v>
      </c>
      <c r="AV24" s="67">
        <f t="shared" si="26"/>
        <v>40</v>
      </c>
      <c r="AW24" s="67">
        <f t="shared" si="26"/>
        <v>33</v>
      </c>
      <c r="AX24" s="66">
        <f aca="true" t="shared" si="27" ref="AX24:BJ24">AX25+AX26</f>
        <v>40</v>
      </c>
      <c r="AY24" s="67">
        <f t="shared" si="27"/>
        <v>33</v>
      </c>
      <c r="AZ24" s="67">
        <f t="shared" si="27"/>
        <v>32</v>
      </c>
      <c r="BA24" s="67">
        <f t="shared" si="27"/>
        <v>30</v>
      </c>
      <c r="BB24" s="67">
        <f t="shared" si="27"/>
        <v>32</v>
      </c>
      <c r="BC24" s="67">
        <f t="shared" si="27"/>
        <v>38</v>
      </c>
      <c r="BD24" s="67">
        <f t="shared" si="27"/>
        <v>26</v>
      </c>
      <c r="BE24" s="67">
        <f t="shared" si="27"/>
        <v>22</v>
      </c>
      <c r="BF24" s="67">
        <f>BF25+BF26</f>
        <v>20</v>
      </c>
      <c r="BG24" s="67">
        <f>BG25+BG26</f>
        <v>20</v>
      </c>
      <c r="BH24" s="67">
        <f>BH25+BH26</f>
        <v>26</v>
      </c>
      <c r="BI24" s="68">
        <f t="shared" si="27"/>
        <v>18</v>
      </c>
      <c r="BJ24" s="68">
        <f t="shared" si="27"/>
        <v>31</v>
      </c>
      <c r="BK24" s="48">
        <f t="shared" si="7"/>
        <v>72.22222222222223</v>
      </c>
      <c r="BL24" s="30"/>
    </row>
    <row r="25" spans="1:64" ht="28.5" customHeight="1">
      <c r="A25" s="111" t="s">
        <v>31</v>
      </c>
      <c r="B25" s="92">
        <v>15</v>
      </c>
      <c r="C25" s="92">
        <v>13</v>
      </c>
      <c r="D25" s="92">
        <v>23</v>
      </c>
      <c r="E25" s="92">
        <v>17</v>
      </c>
      <c r="F25" s="92">
        <v>22</v>
      </c>
      <c r="G25" s="92">
        <v>19</v>
      </c>
      <c r="H25" s="92">
        <v>16</v>
      </c>
      <c r="I25" s="92">
        <v>12</v>
      </c>
      <c r="J25" s="92">
        <v>20</v>
      </c>
      <c r="K25" s="92">
        <v>19</v>
      </c>
      <c r="L25" s="92">
        <v>28</v>
      </c>
      <c r="M25" s="92">
        <v>17</v>
      </c>
      <c r="N25" s="62">
        <v>15</v>
      </c>
      <c r="O25" s="63">
        <v>16</v>
      </c>
      <c r="P25" s="63">
        <v>17</v>
      </c>
      <c r="Q25" s="63">
        <v>17</v>
      </c>
      <c r="R25" s="63">
        <v>14</v>
      </c>
      <c r="S25" s="63">
        <v>18</v>
      </c>
      <c r="T25" s="63">
        <v>19</v>
      </c>
      <c r="U25" s="63">
        <v>19</v>
      </c>
      <c r="V25" s="63">
        <v>20</v>
      </c>
      <c r="W25" s="63">
        <v>9</v>
      </c>
      <c r="X25" s="63">
        <v>7</v>
      </c>
      <c r="Y25" s="64">
        <v>9</v>
      </c>
      <c r="Z25" s="62">
        <v>12</v>
      </c>
      <c r="AA25" s="63">
        <v>13</v>
      </c>
      <c r="AB25" s="63">
        <v>13</v>
      </c>
      <c r="AC25" s="63">
        <v>6</v>
      </c>
      <c r="AD25" s="63">
        <v>9</v>
      </c>
      <c r="AE25" s="63">
        <v>8</v>
      </c>
      <c r="AF25" s="63">
        <v>14</v>
      </c>
      <c r="AG25" s="63">
        <v>16</v>
      </c>
      <c r="AH25" s="63">
        <v>15</v>
      </c>
      <c r="AI25" s="63">
        <v>16</v>
      </c>
      <c r="AJ25" s="63">
        <v>12</v>
      </c>
      <c r="AK25" s="64">
        <v>8</v>
      </c>
      <c r="AL25" s="63">
        <v>7</v>
      </c>
      <c r="AM25" s="63">
        <v>6</v>
      </c>
      <c r="AN25" s="63">
        <v>9</v>
      </c>
      <c r="AO25" s="63">
        <v>7</v>
      </c>
      <c r="AP25" s="63">
        <v>3</v>
      </c>
      <c r="AQ25" s="63">
        <v>10</v>
      </c>
      <c r="AR25" s="63">
        <v>12</v>
      </c>
      <c r="AS25" s="63">
        <v>17</v>
      </c>
      <c r="AT25" s="63">
        <v>17</v>
      </c>
      <c r="AU25" s="63">
        <v>11</v>
      </c>
      <c r="AV25" s="63">
        <v>17</v>
      </c>
      <c r="AW25" s="63">
        <v>10</v>
      </c>
      <c r="AX25" s="62">
        <v>10</v>
      </c>
      <c r="AY25" s="63">
        <v>16</v>
      </c>
      <c r="AZ25" s="63">
        <v>20</v>
      </c>
      <c r="BA25" s="63">
        <v>14</v>
      </c>
      <c r="BB25" s="63">
        <v>16</v>
      </c>
      <c r="BC25" s="63">
        <v>21</v>
      </c>
      <c r="BD25" s="63">
        <v>14</v>
      </c>
      <c r="BE25" s="63">
        <v>11</v>
      </c>
      <c r="BF25" s="63">
        <v>9</v>
      </c>
      <c r="BG25" s="63">
        <v>12</v>
      </c>
      <c r="BH25" s="63">
        <v>18</v>
      </c>
      <c r="BI25" s="64">
        <v>7</v>
      </c>
      <c r="BJ25" s="64">
        <v>11</v>
      </c>
      <c r="BK25" s="47">
        <f t="shared" si="7"/>
        <v>57.14285714285714</v>
      </c>
      <c r="BL25" s="30"/>
    </row>
    <row r="26" spans="1:64" ht="28.5" customHeight="1">
      <c r="A26" s="119" t="s">
        <v>32</v>
      </c>
      <c r="B26" s="93">
        <v>10</v>
      </c>
      <c r="C26" s="93">
        <v>9</v>
      </c>
      <c r="D26" s="93">
        <v>12</v>
      </c>
      <c r="E26" s="93">
        <v>15</v>
      </c>
      <c r="F26" s="93">
        <v>9</v>
      </c>
      <c r="G26" s="93">
        <v>8</v>
      </c>
      <c r="H26" s="93">
        <v>3</v>
      </c>
      <c r="I26" s="93">
        <v>7</v>
      </c>
      <c r="J26" s="93">
        <v>9</v>
      </c>
      <c r="K26" s="93">
        <v>8</v>
      </c>
      <c r="L26" s="93">
        <v>7</v>
      </c>
      <c r="M26" s="93">
        <v>3</v>
      </c>
      <c r="N26" s="94">
        <v>7</v>
      </c>
      <c r="O26" s="95">
        <v>10</v>
      </c>
      <c r="P26" s="95">
        <v>18</v>
      </c>
      <c r="Q26" s="95">
        <v>18</v>
      </c>
      <c r="R26" s="95">
        <v>17</v>
      </c>
      <c r="S26" s="95">
        <v>20</v>
      </c>
      <c r="T26" s="95">
        <v>22</v>
      </c>
      <c r="U26" s="95">
        <v>22</v>
      </c>
      <c r="V26" s="95">
        <v>31</v>
      </c>
      <c r="W26" s="95">
        <v>28</v>
      </c>
      <c r="X26" s="95">
        <v>33</v>
      </c>
      <c r="Y26" s="96">
        <v>16</v>
      </c>
      <c r="Z26" s="94">
        <v>11</v>
      </c>
      <c r="AA26" s="95">
        <v>12</v>
      </c>
      <c r="AB26" s="95">
        <v>18</v>
      </c>
      <c r="AC26" s="95">
        <v>21</v>
      </c>
      <c r="AD26" s="95">
        <v>30</v>
      </c>
      <c r="AE26" s="95">
        <v>13</v>
      </c>
      <c r="AF26" s="95">
        <v>16</v>
      </c>
      <c r="AG26" s="95">
        <v>22</v>
      </c>
      <c r="AH26" s="95">
        <v>24</v>
      </c>
      <c r="AI26" s="95">
        <v>22</v>
      </c>
      <c r="AJ26" s="95">
        <v>30</v>
      </c>
      <c r="AK26" s="96">
        <v>21</v>
      </c>
      <c r="AL26" s="95">
        <v>34</v>
      </c>
      <c r="AM26" s="95">
        <v>35</v>
      </c>
      <c r="AN26" s="95">
        <v>35</v>
      </c>
      <c r="AO26" s="95">
        <v>28</v>
      </c>
      <c r="AP26" s="95">
        <v>14</v>
      </c>
      <c r="AQ26" s="95">
        <v>17</v>
      </c>
      <c r="AR26" s="95">
        <v>22</v>
      </c>
      <c r="AS26" s="95">
        <v>26</v>
      </c>
      <c r="AT26" s="95">
        <v>43</v>
      </c>
      <c r="AU26" s="95">
        <v>26</v>
      </c>
      <c r="AV26" s="95">
        <v>23</v>
      </c>
      <c r="AW26" s="95">
        <v>23</v>
      </c>
      <c r="AX26" s="94">
        <v>30</v>
      </c>
      <c r="AY26" s="95">
        <v>17</v>
      </c>
      <c r="AZ26" s="95">
        <v>12</v>
      </c>
      <c r="BA26" s="95">
        <v>16</v>
      </c>
      <c r="BB26" s="95">
        <v>16</v>
      </c>
      <c r="BC26" s="95">
        <v>17</v>
      </c>
      <c r="BD26" s="95">
        <v>12</v>
      </c>
      <c r="BE26" s="95">
        <v>11</v>
      </c>
      <c r="BF26" s="95">
        <v>11</v>
      </c>
      <c r="BG26" s="95">
        <v>8</v>
      </c>
      <c r="BH26" s="95">
        <v>8</v>
      </c>
      <c r="BI26" s="96">
        <v>11</v>
      </c>
      <c r="BJ26" s="96">
        <v>20</v>
      </c>
      <c r="BK26" s="49">
        <f t="shared" si="7"/>
        <v>81.81818181818181</v>
      </c>
      <c r="BL26" s="30"/>
    </row>
    <row r="27" spans="1:64" ht="4.5" customHeight="1">
      <c r="A27" s="120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58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0"/>
      <c r="Z27" s="58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8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60"/>
      <c r="BJ27" s="60"/>
      <c r="BK27" s="50"/>
      <c r="BL27" s="30"/>
    </row>
    <row r="28" spans="1:64" ht="19.5" customHeight="1">
      <c r="A28" s="116" t="s">
        <v>40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58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0"/>
      <c r="Z28" s="58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8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  <c r="BJ28" s="60"/>
      <c r="BK28" s="50"/>
      <c r="BL28" s="30"/>
    </row>
    <row r="29" spans="1:64" ht="28.5" customHeight="1">
      <c r="A29" s="110" t="s">
        <v>29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58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58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8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60"/>
      <c r="BJ29" s="60"/>
      <c r="BK29" s="50"/>
      <c r="BL29" s="30"/>
    </row>
    <row r="30" spans="1:64" ht="28.5" customHeight="1">
      <c r="A30" s="111" t="s">
        <v>27</v>
      </c>
      <c r="B30" s="89">
        <f aca="true" t="shared" si="28" ref="B30:M30">+B31+B32</f>
        <v>291</v>
      </c>
      <c r="C30" s="89">
        <f t="shared" si="28"/>
        <v>245</v>
      </c>
      <c r="D30" s="89">
        <f t="shared" si="28"/>
        <v>449</v>
      </c>
      <c r="E30" s="89">
        <f t="shared" si="28"/>
        <v>225</v>
      </c>
      <c r="F30" s="89">
        <f t="shared" si="28"/>
        <v>425</v>
      </c>
      <c r="G30" s="89">
        <f t="shared" si="28"/>
        <v>435</v>
      </c>
      <c r="H30" s="89">
        <f t="shared" si="28"/>
        <v>540</v>
      </c>
      <c r="I30" s="89">
        <f t="shared" si="28"/>
        <v>504</v>
      </c>
      <c r="J30" s="89">
        <f t="shared" si="28"/>
        <v>558</v>
      </c>
      <c r="K30" s="89">
        <f t="shared" si="28"/>
        <v>507</v>
      </c>
      <c r="L30" s="89">
        <f t="shared" si="28"/>
        <v>420</v>
      </c>
      <c r="M30" s="89">
        <f t="shared" si="28"/>
        <v>410</v>
      </c>
      <c r="N30" s="62">
        <f aca="true" t="shared" si="29" ref="N30:Y30">+N31+N32</f>
        <v>357</v>
      </c>
      <c r="O30" s="63">
        <f t="shared" si="29"/>
        <v>417</v>
      </c>
      <c r="P30" s="63">
        <f t="shared" si="29"/>
        <v>508</v>
      </c>
      <c r="Q30" s="63">
        <f t="shared" si="29"/>
        <v>411</v>
      </c>
      <c r="R30" s="63">
        <f t="shared" si="29"/>
        <v>326</v>
      </c>
      <c r="S30" s="63">
        <f aca="true" t="shared" si="30" ref="S30:X30">+S31+S32</f>
        <v>461</v>
      </c>
      <c r="T30" s="63">
        <f t="shared" si="30"/>
        <v>382</v>
      </c>
      <c r="U30" s="63">
        <f t="shared" si="30"/>
        <v>395</v>
      </c>
      <c r="V30" s="63">
        <f t="shared" si="30"/>
        <v>526</v>
      </c>
      <c r="W30" s="63">
        <f t="shared" si="30"/>
        <v>290</v>
      </c>
      <c r="X30" s="63">
        <f t="shared" si="30"/>
        <v>401</v>
      </c>
      <c r="Y30" s="64">
        <f t="shared" si="29"/>
        <v>512</v>
      </c>
      <c r="Z30" s="62">
        <f aca="true" t="shared" si="31" ref="Z30:AK30">+Z31+Z32</f>
        <v>422</v>
      </c>
      <c r="AA30" s="63">
        <f t="shared" si="31"/>
        <v>351</v>
      </c>
      <c r="AB30" s="63">
        <f t="shared" si="31"/>
        <v>449</v>
      </c>
      <c r="AC30" s="63">
        <f t="shared" si="31"/>
        <v>342</v>
      </c>
      <c r="AD30" s="63">
        <f t="shared" si="31"/>
        <v>467</v>
      </c>
      <c r="AE30" s="63">
        <f>+AE31+AE32</f>
        <v>482</v>
      </c>
      <c r="AF30" s="63">
        <f>+AF31+AF32</f>
        <v>375</v>
      </c>
      <c r="AG30" s="63">
        <f>+AG31+AG32</f>
        <v>545</v>
      </c>
      <c r="AH30" s="63">
        <f>+AH31+AH32</f>
        <v>495</v>
      </c>
      <c r="AI30" s="63">
        <f>+AI31+AI32</f>
        <v>541</v>
      </c>
      <c r="AJ30" s="63">
        <f t="shared" si="31"/>
        <v>539</v>
      </c>
      <c r="AK30" s="64">
        <f t="shared" si="31"/>
        <v>585</v>
      </c>
      <c r="AL30" s="63">
        <f aca="true" t="shared" si="32" ref="AL30:AX30">AL31+AL32</f>
        <v>488</v>
      </c>
      <c r="AM30" s="63">
        <f t="shared" si="32"/>
        <v>398</v>
      </c>
      <c r="AN30" s="63">
        <f t="shared" si="32"/>
        <v>476</v>
      </c>
      <c r="AO30" s="63">
        <f t="shared" si="32"/>
        <v>379</v>
      </c>
      <c r="AP30" s="63">
        <f t="shared" si="32"/>
        <v>301</v>
      </c>
      <c r="AQ30" s="63">
        <f t="shared" si="32"/>
        <v>404</v>
      </c>
      <c r="AR30" s="63">
        <f t="shared" si="32"/>
        <v>267</v>
      </c>
      <c r="AS30" s="63">
        <f t="shared" si="32"/>
        <v>502</v>
      </c>
      <c r="AT30" s="63">
        <f>AT31+AT32</f>
        <v>216</v>
      </c>
      <c r="AU30" s="63">
        <f t="shared" si="32"/>
        <v>407</v>
      </c>
      <c r="AV30" s="63">
        <f t="shared" si="32"/>
        <v>491</v>
      </c>
      <c r="AW30" s="63">
        <f t="shared" si="32"/>
        <v>421</v>
      </c>
      <c r="AX30" s="62">
        <f t="shared" si="32"/>
        <v>550</v>
      </c>
      <c r="AY30" s="63">
        <f aca="true" t="shared" si="33" ref="AY30:BJ30">AY31+AY32</f>
        <v>376</v>
      </c>
      <c r="AZ30" s="63">
        <f t="shared" si="33"/>
        <v>258</v>
      </c>
      <c r="BA30" s="63">
        <f t="shared" si="33"/>
        <v>359</v>
      </c>
      <c r="BB30" s="63">
        <f t="shared" si="33"/>
        <v>415</v>
      </c>
      <c r="BC30" s="63">
        <f t="shared" si="33"/>
        <v>361</v>
      </c>
      <c r="BD30" s="63">
        <f t="shared" si="33"/>
        <v>264</v>
      </c>
      <c r="BE30" s="63">
        <f t="shared" si="33"/>
        <v>254</v>
      </c>
      <c r="BF30" s="63">
        <f>BF31+BF32</f>
        <v>372</v>
      </c>
      <c r="BG30" s="63">
        <f>BG31+BG32</f>
        <v>419</v>
      </c>
      <c r="BH30" s="63">
        <f>BH31+BH32</f>
        <v>294</v>
      </c>
      <c r="BI30" s="64">
        <f t="shared" si="33"/>
        <v>225</v>
      </c>
      <c r="BJ30" s="64">
        <f t="shared" si="33"/>
        <v>266</v>
      </c>
      <c r="BK30" s="47">
        <f t="shared" si="7"/>
        <v>18.22222222222223</v>
      </c>
      <c r="BL30" s="30"/>
    </row>
    <row r="31" spans="1:64" ht="28.5" customHeight="1">
      <c r="A31" s="121" t="s">
        <v>23</v>
      </c>
      <c r="B31" s="65">
        <v>179</v>
      </c>
      <c r="C31" s="65">
        <v>170</v>
      </c>
      <c r="D31" s="65">
        <v>317</v>
      </c>
      <c r="E31" s="65">
        <v>134</v>
      </c>
      <c r="F31" s="65">
        <v>305</v>
      </c>
      <c r="G31" s="65">
        <v>302</v>
      </c>
      <c r="H31" s="65">
        <v>375</v>
      </c>
      <c r="I31" s="65">
        <v>387</v>
      </c>
      <c r="J31" s="65">
        <v>427</v>
      </c>
      <c r="K31" s="65">
        <v>361</v>
      </c>
      <c r="L31" s="65">
        <v>326</v>
      </c>
      <c r="M31" s="65">
        <v>298</v>
      </c>
      <c r="N31" s="66">
        <v>238</v>
      </c>
      <c r="O31" s="67">
        <v>325</v>
      </c>
      <c r="P31" s="67">
        <v>352</v>
      </c>
      <c r="Q31" s="67">
        <v>268</v>
      </c>
      <c r="R31" s="67">
        <v>185</v>
      </c>
      <c r="S31" s="67">
        <v>263</v>
      </c>
      <c r="T31" s="67">
        <v>198</v>
      </c>
      <c r="U31" s="67">
        <v>223</v>
      </c>
      <c r="V31" s="67">
        <v>385</v>
      </c>
      <c r="W31" s="67">
        <v>156</v>
      </c>
      <c r="X31" s="67">
        <v>245</v>
      </c>
      <c r="Y31" s="68">
        <v>335</v>
      </c>
      <c r="Z31" s="66">
        <v>287</v>
      </c>
      <c r="AA31" s="67">
        <v>223</v>
      </c>
      <c r="AB31" s="67">
        <v>290</v>
      </c>
      <c r="AC31" s="67">
        <v>201</v>
      </c>
      <c r="AD31" s="67">
        <v>303</v>
      </c>
      <c r="AE31" s="67">
        <v>327</v>
      </c>
      <c r="AF31" s="67">
        <v>221</v>
      </c>
      <c r="AG31" s="67">
        <v>353</v>
      </c>
      <c r="AH31" s="67">
        <v>321</v>
      </c>
      <c r="AI31" s="67">
        <v>359</v>
      </c>
      <c r="AJ31" s="67">
        <v>345</v>
      </c>
      <c r="AK31" s="68">
        <v>388</v>
      </c>
      <c r="AL31" s="67">
        <f>231+53+2</f>
        <v>286</v>
      </c>
      <c r="AM31" s="67">
        <f>203+56+3</f>
        <v>262</v>
      </c>
      <c r="AN31" s="67">
        <v>307</v>
      </c>
      <c r="AO31" s="67">
        <v>192</v>
      </c>
      <c r="AP31" s="67">
        <v>182</v>
      </c>
      <c r="AQ31" s="67">
        <v>240</v>
      </c>
      <c r="AR31" s="67">
        <v>143</v>
      </c>
      <c r="AS31" s="67">
        <v>363</v>
      </c>
      <c r="AT31" s="67">
        <v>98</v>
      </c>
      <c r="AU31" s="67">
        <v>253</v>
      </c>
      <c r="AV31" s="67">
        <v>334</v>
      </c>
      <c r="AW31" s="67">
        <v>259</v>
      </c>
      <c r="AX31" s="66">
        <v>321</v>
      </c>
      <c r="AY31" s="67">
        <v>220</v>
      </c>
      <c r="AZ31" s="67">
        <v>129</v>
      </c>
      <c r="BA31" s="67">
        <v>185</v>
      </c>
      <c r="BB31" s="67">
        <v>239</v>
      </c>
      <c r="BC31" s="67">
        <v>210</v>
      </c>
      <c r="BD31" s="67">
        <v>94</v>
      </c>
      <c r="BE31" s="67">
        <v>106</v>
      </c>
      <c r="BF31" s="67">
        <v>237</v>
      </c>
      <c r="BG31" s="67">
        <v>261</v>
      </c>
      <c r="BH31" s="67">
        <v>197</v>
      </c>
      <c r="BI31" s="68">
        <v>105</v>
      </c>
      <c r="BJ31" s="68">
        <v>145</v>
      </c>
      <c r="BK31" s="48">
        <f t="shared" si="7"/>
        <v>38.095238095238095</v>
      </c>
      <c r="BL31" s="30"/>
    </row>
    <row r="32" spans="1:64" ht="28.5" customHeight="1">
      <c r="A32" s="122" t="s">
        <v>24</v>
      </c>
      <c r="B32" s="89">
        <v>112</v>
      </c>
      <c r="C32" s="89">
        <v>75</v>
      </c>
      <c r="D32" s="89">
        <v>132</v>
      </c>
      <c r="E32" s="89">
        <v>91</v>
      </c>
      <c r="F32" s="89">
        <v>120</v>
      </c>
      <c r="G32" s="89">
        <v>133</v>
      </c>
      <c r="H32" s="89">
        <v>165</v>
      </c>
      <c r="I32" s="89">
        <v>117</v>
      </c>
      <c r="J32" s="89">
        <v>131</v>
      </c>
      <c r="K32" s="89">
        <v>146</v>
      </c>
      <c r="L32" s="89">
        <v>94</v>
      </c>
      <c r="M32" s="89">
        <v>112</v>
      </c>
      <c r="N32" s="62">
        <v>119</v>
      </c>
      <c r="O32" s="63">
        <v>92</v>
      </c>
      <c r="P32" s="63">
        <v>156</v>
      </c>
      <c r="Q32" s="63">
        <v>143</v>
      </c>
      <c r="R32" s="63">
        <v>141</v>
      </c>
      <c r="S32" s="63">
        <v>198</v>
      </c>
      <c r="T32" s="63">
        <v>184</v>
      </c>
      <c r="U32" s="63">
        <v>172</v>
      </c>
      <c r="V32" s="63">
        <v>141</v>
      </c>
      <c r="W32" s="63">
        <v>134</v>
      </c>
      <c r="X32" s="63">
        <v>156</v>
      </c>
      <c r="Y32" s="64">
        <v>177</v>
      </c>
      <c r="Z32" s="62">
        <v>135</v>
      </c>
      <c r="AA32" s="63">
        <v>128</v>
      </c>
      <c r="AB32" s="63">
        <v>159</v>
      </c>
      <c r="AC32" s="63">
        <v>141</v>
      </c>
      <c r="AD32" s="63">
        <v>164</v>
      </c>
      <c r="AE32" s="63">
        <v>155</v>
      </c>
      <c r="AF32" s="63">
        <v>154</v>
      </c>
      <c r="AG32" s="63">
        <v>192</v>
      </c>
      <c r="AH32" s="63">
        <v>174</v>
      </c>
      <c r="AI32" s="63">
        <v>182</v>
      </c>
      <c r="AJ32" s="63">
        <v>194</v>
      </c>
      <c r="AK32" s="64">
        <v>197</v>
      </c>
      <c r="AL32" s="63">
        <f>193+9</f>
        <v>202</v>
      </c>
      <c r="AM32" s="63">
        <f>128+8</f>
        <v>136</v>
      </c>
      <c r="AN32" s="63">
        <v>169</v>
      </c>
      <c r="AO32" s="63">
        <v>187</v>
      </c>
      <c r="AP32" s="63">
        <v>119</v>
      </c>
      <c r="AQ32" s="63">
        <v>164</v>
      </c>
      <c r="AR32" s="63">
        <v>124</v>
      </c>
      <c r="AS32" s="63">
        <v>139</v>
      </c>
      <c r="AT32" s="63">
        <v>118</v>
      </c>
      <c r="AU32" s="63">
        <v>154</v>
      </c>
      <c r="AV32" s="63">
        <v>157</v>
      </c>
      <c r="AW32" s="63">
        <v>162</v>
      </c>
      <c r="AX32" s="62">
        <v>229</v>
      </c>
      <c r="AY32" s="63">
        <v>156</v>
      </c>
      <c r="AZ32" s="63">
        <v>129</v>
      </c>
      <c r="BA32" s="63">
        <v>174</v>
      </c>
      <c r="BB32" s="63">
        <v>176</v>
      </c>
      <c r="BC32" s="63">
        <v>151</v>
      </c>
      <c r="BD32" s="63">
        <v>170</v>
      </c>
      <c r="BE32" s="63">
        <v>148</v>
      </c>
      <c r="BF32" s="63">
        <v>135</v>
      </c>
      <c r="BG32" s="63">
        <v>158</v>
      </c>
      <c r="BH32" s="63">
        <v>97</v>
      </c>
      <c r="BI32" s="64">
        <v>120</v>
      </c>
      <c r="BJ32" s="64">
        <v>121</v>
      </c>
      <c r="BK32" s="47">
        <f t="shared" si="7"/>
        <v>0.8333333333333304</v>
      </c>
      <c r="BL32" s="30"/>
    </row>
    <row r="33" spans="1:64" ht="28.5" customHeight="1">
      <c r="A33" s="112" t="s">
        <v>28</v>
      </c>
      <c r="B33" s="65">
        <f aca="true" t="shared" si="34" ref="B33:Q33">+B34+B35</f>
        <v>778</v>
      </c>
      <c r="C33" s="65">
        <f t="shared" si="34"/>
        <v>443</v>
      </c>
      <c r="D33" s="65">
        <f t="shared" si="34"/>
        <v>576</v>
      </c>
      <c r="E33" s="65">
        <f t="shared" si="34"/>
        <v>408</v>
      </c>
      <c r="F33" s="65">
        <f t="shared" si="34"/>
        <v>676</v>
      </c>
      <c r="G33" s="65">
        <f t="shared" si="34"/>
        <v>780</v>
      </c>
      <c r="H33" s="65">
        <f t="shared" si="34"/>
        <v>928</v>
      </c>
      <c r="I33" s="65">
        <f t="shared" si="34"/>
        <v>790</v>
      </c>
      <c r="J33" s="65">
        <f t="shared" si="34"/>
        <v>992</v>
      </c>
      <c r="K33" s="65">
        <f t="shared" si="34"/>
        <v>709</v>
      </c>
      <c r="L33" s="65">
        <f t="shared" si="34"/>
        <v>488</v>
      </c>
      <c r="M33" s="88">
        <f t="shared" si="34"/>
        <v>1149</v>
      </c>
      <c r="N33" s="66">
        <f t="shared" si="34"/>
        <v>620</v>
      </c>
      <c r="O33" s="67">
        <f t="shared" si="34"/>
        <v>648</v>
      </c>
      <c r="P33" s="67">
        <f t="shared" si="34"/>
        <v>707</v>
      </c>
      <c r="Q33" s="67">
        <f t="shared" si="34"/>
        <v>601</v>
      </c>
      <c r="R33" s="67">
        <f aca="true" t="shared" si="35" ref="R33:X33">+R34+R35</f>
        <v>876</v>
      </c>
      <c r="S33" s="67">
        <f t="shared" si="35"/>
        <v>753</v>
      </c>
      <c r="T33" s="67">
        <f t="shared" si="35"/>
        <v>514</v>
      </c>
      <c r="U33" s="67">
        <f t="shared" si="35"/>
        <v>745</v>
      </c>
      <c r="V33" s="67">
        <f t="shared" si="35"/>
        <v>820</v>
      </c>
      <c r="W33" s="67">
        <f t="shared" si="35"/>
        <v>641</v>
      </c>
      <c r="X33" s="67">
        <f t="shared" si="35"/>
        <v>738</v>
      </c>
      <c r="Y33" s="68">
        <f aca="true" t="shared" si="36" ref="Y33:AJ33">+Y34+Y35</f>
        <v>783</v>
      </c>
      <c r="Z33" s="66">
        <f t="shared" si="36"/>
        <v>842</v>
      </c>
      <c r="AA33" s="67">
        <f t="shared" si="36"/>
        <v>823</v>
      </c>
      <c r="AB33" s="67">
        <f t="shared" si="36"/>
        <v>935</v>
      </c>
      <c r="AC33" s="67">
        <f t="shared" si="36"/>
        <v>484</v>
      </c>
      <c r="AD33" s="67">
        <f aca="true" t="shared" si="37" ref="AD33:AI33">+AD34+AD35</f>
        <v>984</v>
      </c>
      <c r="AE33" s="67">
        <f t="shared" si="37"/>
        <v>719</v>
      </c>
      <c r="AF33" s="67">
        <f t="shared" si="37"/>
        <v>695</v>
      </c>
      <c r="AG33" s="67">
        <f t="shared" si="37"/>
        <v>926</v>
      </c>
      <c r="AH33" s="67">
        <f t="shared" si="37"/>
        <v>667</v>
      </c>
      <c r="AI33" s="67">
        <f t="shared" si="37"/>
        <v>1024</v>
      </c>
      <c r="AJ33" s="67">
        <f t="shared" si="36"/>
        <v>761</v>
      </c>
      <c r="AK33" s="68">
        <v>898</v>
      </c>
      <c r="AL33" s="67">
        <f aca="true" t="shared" si="38" ref="AL33:AX33">AL34+AL35</f>
        <v>864</v>
      </c>
      <c r="AM33" s="67">
        <f t="shared" si="38"/>
        <v>636</v>
      </c>
      <c r="AN33" s="67">
        <f t="shared" si="38"/>
        <v>716</v>
      </c>
      <c r="AO33" s="67">
        <f t="shared" si="38"/>
        <v>719</v>
      </c>
      <c r="AP33" s="67">
        <f t="shared" si="38"/>
        <v>452</v>
      </c>
      <c r="AQ33" s="67">
        <f t="shared" si="38"/>
        <v>1047</v>
      </c>
      <c r="AR33" s="67">
        <f t="shared" si="38"/>
        <v>717</v>
      </c>
      <c r="AS33" s="67">
        <f t="shared" si="38"/>
        <v>100</v>
      </c>
      <c r="AT33" s="67">
        <f>AT34+AT35</f>
        <v>839</v>
      </c>
      <c r="AU33" s="67">
        <f t="shared" si="38"/>
        <v>1415</v>
      </c>
      <c r="AV33" s="67">
        <f t="shared" si="38"/>
        <v>824</v>
      </c>
      <c r="AW33" s="67">
        <f t="shared" si="38"/>
        <v>866</v>
      </c>
      <c r="AX33" s="66">
        <f t="shared" si="38"/>
        <v>1041</v>
      </c>
      <c r="AY33" s="67">
        <f aca="true" t="shared" si="39" ref="AY33:BJ33">AY34+AY35</f>
        <v>528</v>
      </c>
      <c r="AZ33" s="67">
        <f t="shared" si="39"/>
        <v>562</v>
      </c>
      <c r="BA33" s="67">
        <f t="shared" si="39"/>
        <v>719</v>
      </c>
      <c r="BB33" s="67">
        <f t="shared" si="39"/>
        <v>830</v>
      </c>
      <c r="BC33" s="67">
        <f t="shared" si="39"/>
        <v>719</v>
      </c>
      <c r="BD33" s="67">
        <f t="shared" si="39"/>
        <v>739</v>
      </c>
      <c r="BE33" s="67">
        <f t="shared" si="39"/>
        <v>641</v>
      </c>
      <c r="BF33" s="67">
        <f>BF34+BF35</f>
        <v>584</v>
      </c>
      <c r="BG33" s="67">
        <f>BG34+BG35</f>
        <v>723</v>
      </c>
      <c r="BH33" s="67">
        <f>BH34+BH35</f>
        <v>797</v>
      </c>
      <c r="BI33" s="68">
        <f t="shared" si="39"/>
        <v>785</v>
      </c>
      <c r="BJ33" s="68">
        <f t="shared" si="39"/>
        <v>841</v>
      </c>
      <c r="BK33" s="48">
        <f t="shared" si="7"/>
        <v>7.133757961783438</v>
      </c>
      <c r="BL33" s="30"/>
    </row>
    <row r="34" spans="1:64" ht="28.5" customHeight="1">
      <c r="A34" s="122" t="s">
        <v>31</v>
      </c>
      <c r="B34" s="89">
        <v>753</v>
      </c>
      <c r="C34" s="89">
        <v>429</v>
      </c>
      <c r="D34" s="89">
        <v>544</v>
      </c>
      <c r="E34" s="89">
        <v>389</v>
      </c>
      <c r="F34" s="89">
        <v>667</v>
      </c>
      <c r="G34" s="89">
        <v>725</v>
      </c>
      <c r="H34" s="89">
        <v>833</v>
      </c>
      <c r="I34" s="89">
        <v>758</v>
      </c>
      <c r="J34" s="89">
        <v>953</v>
      </c>
      <c r="K34" s="89">
        <v>667</v>
      </c>
      <c r="L34" s="89">
        <v>464</v>
      </c>
      <c r="M34" s="61">
        <v>1097</v>
      </c>
      <c r="N34" s="62">
        <v>570</v>
      </c>
      <c r="O34" s="63">
        <v>589</v>
      </c>
      <c r="P34" s="63">
        <v>651</v>
      </c>
      <c r="Q34" s="63">
        <v>561</v>
      </c>
      <c r="R34" s="63">
        <v>837</v>
      </c>
      <c r="S34" s="63">
        <v>732</v>
      </c>
      <c r="T34" s="63">
        <v>475</v>
      </c>
      <c r="U34" s="63">
        <v>718</v>
      </c>
      <c r="V34" s="63">
        <v>800</v>
      </c>
      <c r="W34" s="63">
        <v>613</v>
      </c>
      <c r="X34" s="63">
        <v>704</v>
      </c>
      <c r="Y34" s="64">
        <v>698</v>
      </c>
      <c r="Z34" s="62">
        <v>822</v>
      </c>
      <c r="AA34" s="63">
        <v>745</v>
      </c>
      <c r="AB34" s="63">
        <v>888</v>
      </c>
      <c r="AC34" s="63">
        <v>446</v>
      </c>
      <c r="AD34" s="63">
        <v>926</v>
      </c>
      <c r="AE34" s="63">
        <v>675</v>
      </c>
      <c r="AF34" s="63">
        <v>674</v>
      </c>
      <c r="AG34" s="63">
        <v>855</v>
      </c>
      <c r="AH34" s="63">
        <v>666</v>
      </c>
      <c r="AI34" s="63">
        <v>963</v>
      </c>
      <c r="AJ34" s="63">
        <v>742</v>
      </c>
      <c r="AK34" s="64">
        <v>785</v>
      </c>
      <c r="AL34" s="63">
        <v>834</v>
      </c>
      <c r="AM34" s="63">
        <v>616</v>
      </c>
      <c r="AN34" s="63">
        <v>700</v>
      </c>
      <c r="AO34" s="63">
        <v>707</v>
      </c>
      <c r="AP34" s="63">
        <v>437</v>
      </c>
      <c r="AQ34" s="63">
        <v>1034</v>
      </c>
      <c r="AR34" s="63">
        <v>689</v>
      </c>
      <c r="AS34" s="63">
        <v>99</v>
      </c>
      <c r="AT34" s="63">
        <v>822</v>
      </c>
      <c r="AU34" s="63">
        <v>1395</v>
      </c>
      <c r="AV34" s="63">
        <v>784</v>
      </c>
      <c r="AW34" s="63">
        <v>840</v>
      </c>
      <c r="AX34" s="62">
        <v>1002</v>
      </c>
      <c r="AY34" s="63">
        <v>487</v>
      </c>
      <c r="AZ34" s="63">
        <v>534</v>
      </c>
      <c r="BA34" s="63">
        <v>692</v>
      </c>
      <c r="BB34" s="63">
        <v>817</v>
      </c>
      <c r="BC34" s="63">
        <v>716</v>
      </c>
      <c r="BD34" s="63">
        <v>711</v>
      </c>
      <c r="BE34" s="63">
        <v>616</v>
      </c>
      <c r="BF34" s="63">
        <v>538</v>
      </c>
      <c r="BG34" s="63">
        <v>701</v>
      </c>
      <c r="BH34" s="63">
        <v>782</v>
      </c>
      <c r="BI34" s="64">
        <v>741</v>
      </c>
      <c r="BJ34" s="64">
        <v>831</v>
      </c>
      <c r="BK34" s="47">
        <f t="shared" si="7"/>
        <v>12.145748987854255</v>
      </c>
      <c r="BL34" s="30"/>
    </row>
    <row r="35" spans="1:64" ht="28.5" customHeight="1">
      <c r="A35" s="121" t="s">
        <v>32</v>
      </c>
      <c r="B35" s="65">
        <v>25</v>
      </c>
      <c r="C35" s="65">
        <v>14</v>
      </c>
      <c r="D35" s="65">
        <v>32</v>
      </c>
      <c r="E35" s="65">
        <v>19</v>
      </c>
      <c r="F35" s="65">
        <v>9</v>
      </c>
      <c r="G35" s="65">
        <v>55</v>
      </c>
      <c r="H35" s="65">
        <v>95</v>
      </c>
      <c r="I35" s="65">
        <v>32</v>
      </c>
      <c r="J35" s="65">
        <v>39</v>
      </c>
      <c r="K35" s="65">
        <v>42</v>
      </c>
      <c r="L35" s="65">
        <v>24</v>
      </c>
      <c r="M35" s="65">
        <v>52</v>
      </c>
      <c r="N35" s="66">
        <v>50</v>
      </c>
      <c r="O35" s="67">
        <v>59</v>
      </c>
      <c r="P35" s="67">
        <v>56</v>
      </c>
      <c r="Q35" s="67">
        <v>40</v>
      </c>
      <c r="R35" s="67">
        <v>39</v>
      </c>
      <c r="S35" s="67">
        <v>21</v>
      </c>
      <c r="T35" s="67">
        <v>39</v>
      </c>
      <c r="U35" s="67">
        <v>27</v>
      </c>
      <c r="V35" s="67">
        <v>20</v>
      </c>
      <c r="W35" s="67">
        <v>28</v>
      </c>
      <c r="X35" s="67">
        <v>34</v>
      </c>
      <c r="Y35" s="68">
        <v>85</v>
      </c>
      <c r="Z35" s="66">
        <v>20</v>
      </c>
      <c r="AA35" s="67">
        <v>78</v>
      </c>
      <c r="AB35" s="67">
        <v>47</v>
      </c>
      <c r="AC35" s="67">
        <v>38</v>
      </c>
      <c r="AD35" s="67">
        <v>58</v>
      </c>
      <c r="AE35" s="67">
        <v>44</v>
      </c>
      <c r="AF35" s="67">
        <v>21</v>
      </c>
      <c r="AG35" s="67">
        <v>71</v>
      </c>
      <c r="AH35" s="67">
        <v>1</v>
      </c>
      <c r="AI35" s="67">
        <v>61</v>
      </c>
      <c r="AJ35" s="67">
        <v>19</v>
      </c>
      <c r="AK35" s="68">
        <v>113</v>
      </c>
      <c r="AL35" s="67">
        <v>30</v>
      </c>
      <c r="AM35" s="67">
        <v>20</v>
      </c>
      <c r="AN35" s="67">
        <v>16</v>
      </c>
      <c r="AO35" s="67">
        <v>12</v>
      </c>
      <c r="AP35" s="67">
        <v>15</v>
      </c>
      <c r="AQ35" s="67">
        <v>13</v>
      </c>
      <c r="AR35" s="67">
        <v>28</v>
      </c>
      <c r="AS35" s="67">
        <v>1</v>
      </c>
      <c r="AT35" s="67">
        <v>17</v>
      </c>
      <c r="AU35" s="67">
        <v>20</v>
      </c>
      <c r="AV35" s="67">
        <v>40</v>
      </c>
      <c r="AW35" s="67">
        <v>26</v>
      </c>
      <c r="AX35" s="66">
        <v>39</v>
      </c>
      <c r="AY35" s="67">
        <v>41</v>
      </c>
      <c r="AZ35" s="67">
        <v>28</v>
      </c>
      <c r="BA35" s="67">
        <v>27</v>
      </c>
      <c r="BB35" s="67">
        <v>13</v>
      </c>
      <c r="BC35" s="67">
        <v>3</v>
      </c>
      <c r="BD35" s="67">
        <v>28</v>
      </c>
      <c r="BE35" s="67">
        <v>25</v>
      </c>
      <c r="BF35" s="67">
        <v>46</v>
      </c>
      <c r="BG35" s="67">
        <v>22</v>
      </c>
      <c r="BH35" s="67">
        <v>15</v>
      </c>
      <c r="BI35" s="68">
        <v>44</v>
      </c>
      <c r="BJ35" s="68">
        <v>10</v>
      </c>
      <c r="BK35" s="48">
        <f t="shared" si="7"/>
        <v>-77.27272727272727</v>
      </c>
      <c r="BL35" s="30"/>
    </row>
    <row r="36" spans="1:64" ht="21.75" customHeight="1">
      <c r="A36" s="109" t="s">
        <v>19</v>
      </c>
      <c r="B36" s="53">
        <f aca="true" t="shared" si="40" ref="B36:M36">+B30+B33</f>
        <v>1069</v>
      </c>
      <c r="C36" s="53">
        <f t="shared" si="40"/>
        <v>688</v>
      </c>
      <c r="D36" s="53">
        <f t="shared" si="40"/>
        <v>1025</v>
      </c>
      <c r="E36" s="53">
        <f t="shared" si="40"/>
        <v>633</v>
      </c>
      <c r="F36" s="53">
        <f t="shared" si="40"/>
        <v>1101</v>
      </c>
      <c r="G36" s="53">
        <f t="shared" si="40"/>
        <v>1215</v>
      </c>
      <c r="H36" s="53">
        <f t="shared" si="40"/>
        <v>1468</v>
      </c>
      <c r="I36" s="53">
        <f t="shared" si="40"/>
        <v>1294</v>
      </c>
      <c r="J36" s="53">
        <f t="shared" si="40"/>
        <v>1550</v>
      </c>
      <c r="K36" s="53">
        <f t="shared" si="40"/>
        <v>1216</v>
      </c>
      <c r="L36" s="53">
        <f t="shared" si="40"/>
        <v>908</v>
      </c>
      <c r="M36" s="53">
        <f t="shared" si="40"/>
        <v>1559</v>
      </c>
      <c r="N36" s="54">
        <f aca="true" t="shared" si="41" ref="N36:Y36">+N30+N33</f>
        <v>977</v>
      </c>
      <c r="O36" s="55">
        <f t="shared" si="41"/>
        <v>1065</v>
      </c>
      <c r="P36" s="55">
        <f t="shared" si="41"/>
        <v>1215</v>
      </c>
      <c r="Q36" s="55">
        <f t="shared" si="41"/>
        <v>1012</v>
      </c>
      <c r="R36" s="55">
        <f t="shared" si="41"/>
        <v>1202</v>
      </c>
      <c r="S36" s="55">
        <f aca="true" t="shared" si="42" ref="S36:X36">+S30+S33</f>
        <v>1214</v>
      </c>
      <c r="T36" s="55">
        <f t="shared" si="42"/>
        <v>896</v>
      </c>
      <c r="U36" s="55">
        <f t="shared" si="42"/>
        <v>1140</v>
      </c>
      <c r="V36" s="55">
        <f t="shared" si="42"/>
        <v>1346</v>
      </c>
      <c r="W36" s="55">
        <f t="shared" si="42"/>
        <v>931</v>
      </c>
      <c r="X36" s="55">
        <f t="shared" si="42"/>
        <v>1139</v>
      </c>
      <c r="Y36" s="56">
        <f t="shared" si="41"/>
        <v>1295</v>
      </c>
      <c r="Z36" s="54">
        <f aca="true" t="shared" si="43" ref="Z36:AJ36">+Z30+Z33</f>
        <v>1264</v>
      </c>
      <c r="AA36" s="55">
        <f t="shared" si="43"/>
        <v>1174</v>
      </c>
      <c r="AB36" s="55">
        <f t="shared" si="43"/>
        <v>1384</v>
      </c>
      <c r="AC36" s="55">
        <f t="shared" si="43"/>
        <v>826</v>
      </c>
      <c r="AD36" s="55">
        <f t="shared" si="43"/>
        <v>1451</v>
      </c>
      <c r="AE36" s="55">
        <f>+AE30+AE33</f>
        <v>1201</v>
      </c>
      <c r="AF36" s="55">
        <f>+AF30+AF33</f>
        <v>1070</v>
      </c>
      <c r="AG36" s="55">
        <f>+AG30+AG33</f>
        <v>1471</v>
      </c>
      <c r="AH36" s="55">
        <f>+AH30+AH33</f>
        <v>1162</v>
      </c>
      <c r="AI36" s="55">
        <f>+AI30+AI33</f>
        <v>1565</v>
      </c>
      <c r="AJ36" s="55">
        <f t="shared" si="43"/>
        <v>1300</v>
      </c>
      <c r="AK36" s="56">
        <v>1483</v>
      </c>
      <c r="AL36" s="55">
        <f aca="true" t="shared" si="44" ref="AL36:AX36">AL30+AL33</f>
        <v>1352</v>
      </c>
      <c r="AM36" s="55">
        <f t="shared" si="44"/>
        <v>1034</v>
      </c>
      <c r="AN36" s="55">
        <f t="shared" si="44"/>
        <v>1192</v>
      </c>
      <c r="AO36" s="55">
        <f t="shared" si="44"/>
        <v>1098</v>
      </c>
      <c r="AP36" s="55">
        <f t="shared" si="44"/>
        <v>753</v>
      </c>
      <c r="AQ36" s="55">
        <f t="shared" si="44"/>
        <v>1451</v>
      </c>
      <c r="AR36" s="55">
        <f t="shared" si="44"/>
        <v>984</v>
      </c>
      <c r="AS36" s="55">
        <f t="shared" si="44"/>
        <v>602</v>
      </c>
      <c r="AT36" s="55">
        <f>AT30+AT33</f>
        <v>1055</v>
      </c>
      <c r="AU36" s="55">
        <f t="shared" si="44"/>
        <v>1822</v>
      </c>
      <c r="AV36" s="55">
        <f t="shared" si="44"/>
        <v>1315</v>
      </c>
      <c r="AW36" s="55">
        <f t="shared" si="44"/>
        <v>1287</v>
      </c>
      <c r="AX36" s="54">
        <f t="shared" si="44"/>
        <v>1591</v>
      </c>
      <c r="AY36" s="55">
        <f aca="true" t="shared" si="45" ref="AY36:BJ36">AY30+AY33</f>
        <v>904</v>
      </c>
      <c r="AZ36" s="55">
        <f t="shared" si="45"/>
        <v>820</v>
      </c>
      <c r="BA36" s="55">
        <f t="shared" si="45"/>
        <v>1078</v>
      </c>
      <c r="BB36" s="55">
        <f t="shared" si="45"/>
        <v>1245</v>
      </c>
      <c r="BC36" s="55">
        <f t="shared" si="45"/>
        <v>1080</v>
      </c>
      <c r="BD36" s="55">
        <f t="shared" si="45"/>
        <v>1003</v>
      </c>
      <c r="BE36" s="55">
        <f t="shared" si="45"/>
        <v>895</v>
      </c>
      <c r="BF36" s="55">
        <f>BF30+BF33</f>
        <v>956</v>
      </c>
      <c r="BG36" s="55">
        <f>BG30+BG33</f>
        <v>1142</v>
      </c>
      <c r="BH36" s="55">
        <f>BH30+BH33</f>
        <v>1091</v>
      </c>
      <c r="BI36" s="56">
        <f t="shared" si="45"/>
        <v>1010</v>
      </c>
      <c r="BJ36" s="56">
        <f t="shared" si="45"/>
        <v>1107</v>
      </c>
      <c r="BK36" s="47">
        <f t="shared" si="7"/>
        <v>9.603960396039612</v>
      </c>
      <c r="BL36" s="30"/>
    </row>
    <row r="37" spans="1:64" ht="21.75" customHeight="1">
      <c r="A37" s="123" t="s">
        <v>38</v>
      </c>
      <c r="B37" s="84">
        <v>681</v>
      </c>
      <c r="C37" s="84">
        <v>411</v>
      </c>
      <c r="D37" s="84">
        <v>673</v>
      </c>
      <c r="E37" s="84">
        <v>361</v>
      </c>
      <c r="F37" s="84">
        <v>586</v>
      </c>
      <c r="G37" s="84">
        <v>571</v>
      </c>
      <c r="H37" s="84">
        <v>652</v>
      </c>
      <c r="I37" s="84">
        <v>548</v>
      </c>
      <c r="J37" s="84">
        <v>680</v>
      </c>
      <c r="K37" s="84">
        <v>499</v>
      </c>
      <c r="L37" s="84">
        <v>377</v>
      </c>
      <c r="M37" s="84">
        <v>546</v>
      </c>
      <c r="N37" s="85">
        <v>372</v>
      </c>
      <c r="O37" s="86">
        <v>369</v>
      </c>
      <c r="P37" s="86">
        <v>448</v>
      </c>
      <c r="Q37" s="86">
        <v>383</v>
      </c>
      <c r="R37" s="86">
        <v>443</v>
      </c>
      <c r="S37" s="86">
        <v>534</v>
      </c>
      <c r="T37" s="86">
        <v>403</v>
      </c>
      <c r="U37" s="86">
        <v>556</v>
      </c>
      <c r="V37" s="86">
        <v>620</v>
      </c>
      <c r="W37" s="86">
        <v>409</v>
      </c>
      <c r="X37" s="86">
        <v>488</v>
      </c>
      <c r="Y37" s="87">
        <v>569</v>
      </c>
      <c r="Z37" s="85">
        <v>563</v>
      </c>
      <c r="AA37" s="86">
        <v>556</v>
      </c>
      <c r="AB37" s="86">
        <v>731</v>
      </c>
      <c r="AC37" s="86">
        <v>457</v>
      </c>
      <c r="AD37" s="86">
        <v>752</v>
      </c>
      <c r="AE37" s="86">
        <v>640</v>
      </c>
      <c r="AF37" s="86">
        <v>553</v>
      </c>
      <c r="AG37" s="86">
        <v>764</v>
      </c>
      <c r="AH37" s="86">
        <v>594</v>
      </c>
      <c r="AI37" s="86">
        <v>814</v>
      </c>
      <c r="AJ37" s="86">
        <v>757</v>
      </c>
      <c r="AK37" s="87">
        <v>865</v>
      </c>
      <c r="AL37" s="86">
        <v>796</v>
      </c>
      <c r="AM37" s="86">
        <v>604</v>
      </c>
      <c r="AN37" s="86">
        <v>753</v>
      </c>
      <c r="AO37" s="86">
        <v>706</v>
      </c>
      <c r="AP37" s="86">
        <v>484</v>
      </c>
      <c r="AQ37" s="86">
        <v>949</v>
      </c>
      <c r="AR37" s="86">
        <v>627</v>
      </c>
      <c r="AS37" s="86">
        <v>488</v>
      </c>
      <c r="AT37" s="86">
        <v>704</v>
      </c>
      <c r="AU37" s="86">
        <v>1177</v>
      </c>
      <c r="AV37" s="86">
        <v>843</v>
      </c>
      <c r="AW37" s="86">
        <v>743</v>
      </c>
      <c r="AX37" s="85">
        <v>953</v>
      </c>
      <c r="AY37" s="86">
        <v>548</v>
      </c>
      <c r="AZ37" s="86">
        <v>468</v>
      </c>
      <c r="BA37" s="86">
        <v>629</v>
      </c>
      <c r="BB37" s="86">
        <v>764</v>
      </c>
      <c r="BC37" s="86">
        <v>677</v>
      </c>
      <c r="BD37" s="86">
        <v>584</v>
      </c>
      <c r="BE37" s="86">
        <v>523</v>
      </c>
      <c r="BF37" s="86">
        <v>523</v>
      </c>
      <c r="BG37" s="86">
        <v>602</v>
      </c>
      <c r="BH37" s="86">
        <v>544</v>
      </c>
      <c r="BI37" s="87">
        <v>502</v>
      </c>
      <c r="BJ37" s="87">
        <v>529</v>
      </c>
      <c r="BK37" s="49">
        <f t="shared" si="7"/>
        <v>5.378486055776888</v>
      </c>
      <c r="BL37" s="30"/>
    </row>
    <row r="38" spans="1:64" ht="21.75" customHeight="1">
      <c r="A38" s="110" t="s">
        <v>30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58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0"/>
      <c r="Z38" s="58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0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8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60"/>
      <c r="BJ38" s="60"/>
      <c r="BK38" s="48"/>
      <c r="BL38" s="30"/>
    </row>
    <row r="39" spans="1:64" ht="28.5" customHeight="1">
      <c r="A39" s="111" t="s">
        <v>27</v>
      </c>
      <c r="B39" s="89">
        <f aca="true" t="shared" si="46" ref="B39:M39">+B40+B41</f>
        <v>379</v>
      </c>
      <c r="C39" s="89">
        <f t="shared" si="46"/>
        <v>314</v>
      </c>
      <c r="D39" s="89">
        <f t="shared" si="46"/>
        <v>297</v>
      </c>
      <c r="E39" s="89">
        <f t="shared" si="46"/>
        <v>419</v>
      </c>
      <c r="F39" s="89">
        <f t="shared" si="46"/>
        <v>304</v>
      </c>
      <c r="G39" s="89">
        <f t="shared" si="46"/>
        <v>328</v>
      </c>
      <c r="H39" s="89">
        <f t="shared" si="46"/>
        <v>268</v>
      </c>
      <c r="I39" s="89">
        <f t="shared" si="46"/>
        <v>200</v>
      </c>
      <c r="J39" s="89">
        <f t="shared" si="46"/>
        <v>190</v>
      </c>
      <c r="K39" s="89">
        <f t="shared" si="46"/>
        <v>190</v>
      </c>
      <c r="L39" s="89">
        <f t="shared" si="46"/>
        <v>134</v>
      </c>
      <c r="M39" s="89">
        <f t="shared" si="46"/>
        <v>113</v>
      </c>
      <c r="N39" s="62">
        <f aca="true" t="shared" si="47" ref="N39:Y39">+N40+N41</f>
        <v>104</v>
      </c>
      <c r="O39" s="63">
        <f t="shared" si="47"/>
        <v>87</v>
      </c>
      <c r="P39" s="63">
        <f t="shared" si="47"/>
        <v>148</v>
      </c>
      <c r="Q39" s="63">
        <f t="shared" si="47"/>
        <v>110</v>
      </c>
      <c r="R39" s="63">
        <f t="shared" si="47"/>
        <v>167</v>
      </c>
      <c r="S39" s="63">
        <f aca="true" t="shared" si="48" ref="S39:X39">+S40+S41</f>
        <v>90</v>
      </c>
      <c r="T39" s="63">
        <f t="shared" si="48"/>
        <v>110</v>
      </c>
      <c r="U39" s="63">
        <f t="shared" si="48"/>
        <v>110</v>
      </c>
      <c r="V39" s="63">
        <f t="shared" si="48"/>
        <v>152</v>
      </c>
      <c r="W39" s="63">
        <f t="shared" si="48"/>
        <v>215</v>
      </c>
      <c r="X39" s="63">
        <f t="shared" si="48"/>
        <v>192</v>
      </c>
      <c r="Y39" s="64">
        <f t="shared" si="47"/>
        <v>149</v>
      </c>
      <c r="Z39" s="62">
        <f aca="true" t="shared" si="49" ref="Z39:AK39">+Z40+Z41</f>
        <v>205</v>
      </c>
      <c r="AA39" s="63">
        <f t="shared" si="49"/>
        <v>161</v>
      </c>
      <c r="AB39" s="63">
        <f t="shared" si="49"/>
        <v>233</v>
      </c>
      <c r="AC39" s="63">
        <f t="shared" si="49"/>
        <v>152</v>
      </c>
      <c r="AD39" s="63">
        <f t="shared" si="49"/>
        <v>207</v>
      </c>
      <c r="AE39" s="63">
        <f t="shared" si="49"/>
        <v>180</v>
      </c>
      <c r="AF39" s="63">
        <f t="shared" si="49"/>
        <v>202</v>
      </c>
      <c r="AG39" s="63">
        <f t="shared" si="49"/>
        <v>190</v>
      </c>
      <c r="AH39" s="63">
        <f t="shared" si="49"/>
        <v>219</v>
      </c>
      <c r="AI39" s="63">
        <f t="shared" si="49"/>
        <v>185</v>
      </c>
      <c r="AJ39" s="63">
        <f t="shared" si="49"/>
        <v>164</v>
      </c>
      <c r="AK39" s="64">
        <f t="shared" si="49"/>
        <v>145</v>
      </c>
      <c r="AL39" s="63">
        <f>SUM(AL41+AL40)</f>
        <v>215</v>
      </c>
      <c r="AM39" s="63">
        <f aca="true" t="shared" si="50" ref="AM39:AX39">AM40+AM41</f>
        <v>147</v>
      </c>
      <c r="AN39" s="63">
        <f t="shared" si="50"/>
        <v>212</v>
      </c>
      <c r="AO39" s="63">
        <f t="shared" si="50"/>
        <v>198</v>
      </c>
      <c r="AP39" s="63">
        <f t="shared" si="50"/>
        <v>200</v>
      </c>
      <c r="AQ39" s="63">
        <f t="shared" si="50"/>
        <v>228</v>
      </c>
      <c r="AR39" s="63">
        <f t="shared" si="50"/>
        <v>213</v>
      </c>
      <c r="AS39" s="63">
        <f t="shared" si="50"/>
        <v>182</v>
      </c>
      <c r="AT39" s="63">
        <f>AT40+AT41</f>
        <v>189</v>
      </c>
      <c r="AU39" s="63">
        <f t="shared" si="50"/>
        <v>123</v>
      </c>
      <c r="AV39" s="63">
        <f t="shared" si="50"/>
        <v>170</v>
      </c>
      <c r="AW39" s="63">
        <f t="shared" si="50"/>
        <v>157</v>
      </c>
      <c r="AX39" s="62">
        <f t="shared" si="50"/>
        <v>174</v>
      </c>
      <c r="AY39" s="63">
        <f aca="true" t="shared" si="51" ref="AY39:BJ39">AY40+AY41</f>
        <v>176</v>
      </c>
      <c r="AZ39" s="63">
        <f t="shared" si="51"/>
        <v>195</v>
      </c>
      <c r="BA39" s="63">
        <f t="shared" si="51"/>
        <v>180</v>
      </c>
      <c r="BB39" s="63">
        <f t="shared" si="51"/>
        <v>230</v>
      </c>
      <c r="BC39" s="63">
        <f t="shared" si="51"/>
        <v>167</v>
      </c>
      <c r="BD39" s="63">
        <f t="shared" si="51"/>
        <v>199</v>
      </c>
      <c r="BE39" s="63">
        <f t="shared" si="51"/>
        <v>181</v>
      </c>
      <c r="BF39" s="63">
        <f>BF40+BF41</f>
        <v>182</v>
      </c>
      <c r="BG39" s="63">
        <f>BG40+BG41</f>
        <v>208</v>
      </c>
      <c r="BH39" s="63">
        <f>BH40+BH41</f>
        <v>126</v>
      </c>
      <c r="BI39" s="64">
        <f t="shared" si="51"/>
        <v>132</v>
      </c>
      <c r="BJ39" s="64">
        <f t="shared" si="51"/>
        <v>227</v>
      </c>
      <c r="BK39" s="47">
        <f t="shared" si="7"/>
        <v>71.96969696969697</v>
      </c>
      <c r="BL39" s="30"/>
    </row>
    <row r="40" spans="1:64" ht="28.5" customHeight="1">
      <c r="A40" s="121" t="s">
        <v>23</v>
      </c>
      <c r="B40" s="65">
        <v>212</v>
      </c>
      <c r="C40" s="65">
        <v>214</v>
      </c>
      <c r="D40" s="65">
        <v>186</v>
      </c>
      <c r="E40" s="65">
        <v>191</v>
      </c>
      <c r="F40" s="65">
        <v>211</v>
      </c>
      <c r="G40" s="65">
        <v>212</v>
      </c>
      <c r="H40" s="65">
        <v>189</v>
      </c>
      <c r="I40" s="65">
        <v>122</v>
      </c>
      <c r="J40" s="65">
        <v>113</v>
      </c>
      <c r="K40" s="65">
        <v>110</v>
      </c>
      <c r="L40" s="65">
        <v>88</v>
      </c>
      <c r="M40" s="65">
        <v>70</v>
      </c>
      <c r="N40" s="66">
        <v>54</v>
      </c>
      <c r="O40" s="67">
        <v>40</v>
      </c>
      <c r="P40" s="67">
        <v>74</v>
      </c>
      <c r="Q40" s="67">
        <v>66</v>
      </c>
      <c r="R40" s="67">
        <v>72</v>
      </c>
      <c r="S40" s="67">
        <v>46</v>
      </c>
      <c r="T40" s="67">
        <v>61</v>
      </c>
      <c r="U40" s="67">
        <v>71</v>
      </c>
      <c r="V40" s="67">
        <v>90</v>
      </c>
      <c r="W40" s="67">
        <v>165</v>
      </c>
      <c r="X40" s="67">
        <v>118</v>
      </c>
      <c r="Y40" s="68">
        <v>107</v>
      </c>
      <c r="Z40" s="66">
        <v>153</v>
      </c>
      <c r="AA40" s="67">
        <v>82</v>
      </c>
      <c r="AB40" s="67">
        <v>139</v>
      </c>
      <c r="AC40" s="67">
        <v>100</v>
      </c>
      <c r="AD40" s="67">
        <v>144</v>
      </c>
      <c r="AE40" s="67">
        <v>131</v>
      </c>
      <c r="AF40" s="67">
        <v>150</v>
      </c>
      <c r="AG40" s="67">
        <v>151</v>
      </c>
      <c r="AH40" s="67">
        <v>171</v>
      </c>
      <c r="AI40" s="67">
        <v>148</v>
      </c>
      <c r="AJ40" s="67">
        <v>123</v>
      </c>
      <c r="AK40" s="68">
        <v>105</v>
      </c>
      <c r="AL40" s="67">
        <v>150</v>
      </c>
      <c r="AM40" s="67">
        <v>87</v>
      </c>
      <c r="AN40" s="67">
        <v>151</v>
      </c>
      <c r="AO40" s="67">
        <v>154</v>
      </c>
      <c r="AP40" s="67">
        <v>139</v>
      </c>
      <c r="AQ40" s="67">
        <v>158</v>
      </c>
      <c r="AR40" s="67">
        <v>142</v>
      </c>
      <c r="AS40" s="67">
        <v>137</v>
      </c>
      <c r="AT40" s="67">
        <v>140</v>
      </c>
      <c r="AU40" s="67">
        <v>79</v>
      </c>
      <c r="AV40" s="67">
        <v>120</v>
      </c>
      <c r="AW40" s="67">
        <v>116</v>
      </c>
      <c r="AX40" s="66">
        <v>118</v>
      </c>
      <c r="AY40" s="67">
        <v>120</v>
      </c>
      <c r="AZ40" s="67">
        <v>145</v>
      </c>
      <c r="BA40" s="67">
        <v>119</v>
      </c>
      <c r="BB40" s="67">
        <v>156</v>
      </c>
      <c r="BC40" s="67">
        <v>96</v>
      </c>
      <c r="BD40" s="67">
        <v>128</v>
      </c>
      <c r="BE40" s="67">
        <v>120</v>
      </c>
      <c r="BF40" s="67">
        <v>114</v>
      </c>
      <c r="BG40" s="67">
        <v>155</v>
      </c>
      <c r="BH40" s="67">
        <v>77</v>
      </c>
      <c r="BI40" s="68">
        <v>81</v>
      </c>
      <c r="BJ40" s="68">
        <v>147</v>
      </c>
      <c r="BK40" s="48">
        <f t="shared" si="7"/>
        <v>81.4814814814815</v>
      </c>
      <c r="BL40" s="30"/>
    </row>
    <row r="41" spans="1:64" ht="28.5" customHeight="1">
      <c r="A41" s="122" t="s">
        <v>24</v>
      </c>
      <c r="B41" s="89">
        <v>167</v>
      </c>
      <c r="C41" s="89">
        <v>100</v>
      </c>
      <c r="D41" s="89">
        <v>111</v>
      </c>
      <c r="E41" s="89">
        <v>228</v>
      </c>
      <c r="F41" s="89">
        <v>93</v>
      </c>
      <c r="G41" s="89">
        <v>116</v>
      </c>
      <c r="H41" s="89">
        <v>79</v>
      </c>
      <c r="I41" s="89">
        <v>78</v>
      </c>
      <c r="J41" s="89">
        <v>77</v>
      </c>
      <c r="K41" s="89">
        <v>80</v>
      </c>
      <c r="L41" s="89">
        <v>46</v>
      </c>
      <c r="M41" s="89">
        <v>43</v>
      </c>
      <c r="N41" s="62">
        <v>50</v>
      </c>
      <c r="O41" s="63">
        <v>47</v>
      </c>
      <c r="P41" s="63">
        <v>74</v>
      </c>
      <c r="Q41" s="63">
        <v>44</v>
      </c>
      <c r="R41" s="63">
        <v>95</v>
      </c>
      <c r="S41" s="63">
        <v>44</v>
      </c>
      <c r="T41" s="63">
        <v>49</v>
      </c>
      <c r="U41" s="63">
        <v>39</v>
      </c>
      <c r="V41" s="63">
        <v>62</v>
      </c>
      <c r="W41" s="63">
        <v>50</v>
      </c>
      <c r="X41" s="63">
        <v>74</v>
      </c>
      <c r="Y41" s="64">
        <v>42</v>
      </c>
      <c r="Z41" s="62">
        <v>52</v>
      </c>
      <c r="AA41" s="63">
        <v>79</v>
      </c>
      <c r="AB41" s="63">
        <v>94</v>
      </c>
      <c r="AC41" s="63">
        <v>52</v>
      </c>
      <c r="AD41" s="63">
        <v>63</v>
      </c>
      <c r="AE41" s="63">
        <v>49</v>
      </c>
      <c r="AF41" s="63">
        <v>52</v>
      </c>
      <c r="AG41" s="63">
        <v>39</v>
      </c>
      <c r="AH41" s="63">
        <v>48</v>
      </c>
      <c r="AI41" s="63">
        <v>37</v>
      </c>
      <c r="AJ41" s="63">
        <v>41</v>
      </c>
      <c r="AK41" s="64">
        <v>40</v>
      </c>
      <c r="AL41" s="63">
        <v>65</v>
      </c>
      <c r="AM41" s="63">
        <v>60</v>
      </c>
      <c r="AN41" s="63">
        <v>61</v>
      </c>
      <c r="AO41" s="63">
        <v>44</v>
      </c>
      <c r="AP41" s="63">
        <v>61</v>
      </c>
      <c r="AQ41" s="63">
        <v>70</v>
      </c>
      <c r="AR41" s="63">
        <v>71</v>
      </c>
      <c r="AS41" s="63">
        <v>45</v>
      </c>
      <c r="AT41" s="63">
        <v>49</v>
      </c>
      <c r="AU41" s="63">
        <v>44</v>
      </c>
      <c r="AV41" s="63">
        <v>50</v>
      </c>
      <c r="AW41" s="63">
        <v>41</v>
      </c>
      <c r="AX41" s="62">
        <v>56</v>
      </c>
      <c r="AY41" s="63">
        <v>56</v>
      </c>
      <c r="AZ41" s="63">
        <v>50</v>
      </c>
      <c r="BA41" s="63">
        <v>61</v>
      </c>
      <c r="BB41" s="63">
        <v>74</v>
      </c>
      <c r="BC41" s="63">
        <v>71</v>
      </c>
      <c r="BD41" s="63">
        <v>71</v>
      </c>
      <c r="BE41" s="63">
        <v>61</v>
      </c>
      <c r="BF41" s="63">
        <v>68</v>
      </c>
      <c r="BG41" s="63">
        <v>53</v>
      </c>
      <c r="BH41" s="63">
        <v>49</v>
      </c>
      <c r="BI41" s="64">
        <v>51</v>
      </c>
      <c r="BJ41" s="64">
        <v>80</v>
      </c>
      <c r="BK41" s="47">
        <f t="shared" si="7"/>
        <v>56.86274509803921</v>
      </c>
      <c r="BL41" s="30"/>
    </row>
    <row r="42" spans="1:64" ht="28.5" customHeight="1">
      <c r="A42" s="112" t="s">
        <v>28</v>
      </c>
      <c r="B42" s="65">
        <v>2</v>
      </c>
      <c r="C42" s="65">
        <v>1</v>
      </c>
      <c r="D42" s="65">
        <v>2</v>
      </c>
      <c r="E42" s="65">
        <v>17</v>
      </c>
      <c r="F42" s="65">
        <v>3</v>
      </c>
      <c r="G42" s="65">
        <v>2</v>
      </c>
      <c r="H42" s="65">
        <v>3</v>
      </c>
      <c r="I42" s="65">
        <v>4</v>
      </c>
      <c r="J42" s="65">
        <v>34</v>
      </c>
      <c r="K42" s="65">
        <v>2</v>
      </c>
      <c r="L42" s="65">
        <v>2</v>
      </c>
      <c r="M42" s="65">
        <v>2</v>
      </c>
      <c r="N42" s="66">
        <v>1</v>
      </c>
      <c r="O42" s="67">
        <v>1</v>
      </c>
      <c r="P42" s="67">
        <v>27</v>
      </c>
      <c r="Q42" s="67">
        <v>2</v>
      </c>
      <c r="R42" s="67">
        <v>2</v>
      </c>
      <c r="S42" s="67">
        <v>2</v>
      </c>
      <c r="T42" s="67">
        <v>1</v>
      </c>
      <c r="U42" s="67">
        <v>0</v>
      </c>
      <c r="V42" s="67">
        <v>54</v>
      </c>
      <c r="W42" s="67">
        <v>67</v>
      </c>
      <c r="X42" s="67">
        <v>36</v>
      </c>
      <c r="Y42" s="68">
        <v>52</v>
      </c>
      <c r="Z42" s="66">
        <v>1</v>
      </c>
      <c r="AA42" s="67">
        <v>0</v>
      </c>
      <c r="AB42" s="67">
        <v>36</v>
      </c>
      <c r="AC42" s="67">
        <v>2</v>
      </c>
      <c r="AD42" s="67">
        <v>26</v>
      </c>
      <c r="AE42" s="67">
        <v>12</v>
      </c>
      <c r="AF42" s="67">
        <v>2</v>
      </c>
      <c r="AG42" s="67">
        <v>1</v>
      </c>
      <c r="AH42" s="67">
        <v>2</v>
      </c>
      <c r="AI42" s="67">
        <v>1</v>
      </c>
      <c r="AJ42" s="67">
        <v>2</v>
      </c>
      <c r="AK42" s="68">
        <v>1</v>
      </c>
      <c r="AL42" s="67">
        <v>2</v>
      </c>
      <c r="AM42" s="67">
        <v>11</v>
      </c>
      <c r="AN42" s="67">
        <v>1</v>
      </c>
      <c r="AO42" s="67">
        <v>4</v>
      </c>
      <c r="AP42" s="67">
        <v>42</v>
      </c>
      <c r="AQ42" s="67">
        <v>3</v>
      </c>
      <c r="AR42" s="67">
        <v>3</v>
      </c>
      <c r="AS42" s="67">
        <v>64</v>
      </c>
      <c r="AT42" s="67">
        <v>36</v>
      </c>
      <c r="AU42" s="67">
        <v>2</v>
      </c>
      <c r="AV42" s="67">
        <v>2</v>
      </c>
      <c r="AW42" s="67">
        <v>3</v>
      </c>
      <c r="AX42" s="66">
        <v>3</v>
      </c>
      <c r="AY42" s="67">
        <v>27</v>
      </c>
      <c r="AZ42" s="67">
        <v>37</v>
      </c>
      <c r="BA42" s="67">
        <v>64</v>
      </c>
      <c r="BB42" s="67">
        <v>2</v>
      </c>
      <c r="BC42" s="67">
        <v>1</v>
      </c>
      <c r="BD42" s="67">
        <v>2</v>
      </c>
      <c r="BE42" s="67">
        <v>69</v>
      </c>
      <c r="BF42" s="67">
        <v>2</v>
      </c>
      <c r="BG42" s="67">
        <v>1</v>
      </c>
      <c r="BH42" s="67">
        <v>2</v>
      </c>
      <c r="BI42" s="68">
        <v>1</v>
      </c>
      <c r="BJ42" s="68">
        <v>1</v>
      </c>
      <c r="BK42" s="48">
        <f t="shared" si="7"/>
        <v>0</v>
      </c>
      <c r="BL42" s="30"/>
    </row>
    <row r="43" spans="1:64" ht="21.75" customHeight="1">
      <c r="A43" s="109" t="s">
        <v>19</v>
      </c>
      <c r="B43" s="69">
        <f aca="true" t="shared" si="52" ref="B43:M43">+B39+B42</f>
        <v>381</v>
      </c>
      <c r="C43" s="69">
        <f t="shared" si="52"/>
        <v>315</v>
      </c>
      <c r="D43" s="69">
        <f t="shared" si="52"/>
        <v>299</v>
      </c>
      <c r="E43" s="69">
        <f t="shared" si="52"/>
        <v>436</v>
      </c>
      <c r="F43" s="69">
        <f t="shared" si="52"/>
        <v>307</v>
      </c>
      <c r="G43" s="69">
        <f t="shared" si="52"/>
        <v>330</v>
      </c>
      <c r="H43" s="69">
        <f t="shared" si="52"/>
        <v>271</v>
      </c>
      <c r="I43" s="69">
        <f t="shared" si="52"/>
        <v>204</v>
      </c>
      <c r="J43" s="69">
        <f t="shared" si="52"/>
        <v>224</v>
      </c>
      <c r="K43" s="69">
        <f t="shared" si="52"/>
        <v>192</v>
      </c>
      <c r="L43" s="69">
        <f t="shared" si="52"/>
        <v>136</v>
      </c>
      <c r="M43" s="69">
        <f t="shared" si="52"/>
        <v>115</v>
      </c>
      <c r="N43" s="54">
        <f aca="true" t="shared" si="53" ref="N43:Y43">+N39+N42</f>
        <v>105</v>
      </c>
      <c r="O43" s="55">
        <f t="shared" si="53"/>
        <v>88</v>
      </c>
      <c r="P43" s="55">
        <f t="shared" si="53"/>
        <v>175</v>
      </c>
      <c r="Q43" s="55">
        <f t="shared" si="53"/>
        <v>112</v>
      </c>
      <c r="R43" s="55">
        <f t="shared" si="53"/>
        <v>169</v>
      </c>
      <c r="S43" s="55">
        <f aca="true" t="shared" si="54" ref="S43:X43">+S39+S42</f>
        <v>92</v>
      </c>
      <c r="T43" s="55">
        <f t="shared" si="54"/>
        <v>111</v>
      </c>
      <c r="U43" s="55">
        <f t="shared" si="54"/>
        <v>110</v>
      </c>
      <c r="V43" s="55">
        <f t="shared" si="54"/>
        <v>206</v>
      </c>
      <c r="W43" s="55">
        <f t="shared" si="54"/>
        <v>282</v>
      </c>
      <c r="X43" s="55">
        <f t="shared" si="54"/>
        <v>228</v>
      </c>
      <c r="Y43" s="56">
        <f t="shared" si="53"/>
        <v>201</v>
      </c>
      <c r="Z43" s="54">
        <f aca="true" t="shared" si="55" ref="Z43:AK43">+Z39+Z42</f>
        <v>206</v>
      </c>
      <c r="AA43" s="55">
        <f t="shared" si="55"/>
        <v>161</v>
      </c>
      <c r="AB43" s="55">
        <f t="shared" si="55"/>
        <v>269</v>
      </c>
      <c r="AC43" s="55">
        <f t="shared" si="55"/>
        <v>154</v>
      </c>
      <c r="AD43" s="55">
        <f t="shared" si="55"/>
        <v>233</v>
      </c>
      <c r="AE43" s="55">
        <f>+AE39+AE42</f>
        <v>192</v>
      </c>
      <c r="AF43" s="55">
        <f>+AF39+AF42</f>
        <v>204</v>
      </c>
      <c r="AG43" s="55">
        <f>+AG39+AG42</f>
        <v>191</v>
      </c>
      <c r="AH43" s="55">
        <f>+AH39+AH42</f>
        <v>221</v>
      </c>
      <c r="AI43" s="55">
        <f>+AI39+AI42</f>
        <v>186</v>
      </c>
      <c r="AJ43" s="55">
        <f t="shared" si="55"/>
        <v>166</v>
      </c>
      <c r="AK43" s="56">
        <f t="shared" si="55"/>
        <v>146</v>
      </c>
      <c r="AL43" s="55">
        <f aca="true" t="shared" si="56" ref="AL43:AX43">AL39+AL42</f>
        <v>217</v>
      </c>
      <c r="AM43" s="55">
        <f t="shared" si="56"/>
        <v>158</v>
      </c>
      <c r="AN43" s="55">
        <f t="shared" si="56"/>
        <v>213</v>
      </c>
      <c r="AO43" s="55">
        <f t="shared" si="56"/>
        <v>202</v>
      </c>
      <c r="AP43" s="55">
        <f t="shared" si="56"/>
        <v>242</v>
      </c>
      <c r="AQ43" s="55">
        <f t="shared" si="56"/>
        <v>231</v>
      </c>
      <c r="AR43" s="55">
        <f t="shared" si="56"/>
        <v>216</v>
      </c>
      <c r="AS43" s="55">
        <f t="shared" si="56"/>
        <v>246</v>
      </c>
      <c r="AT43" s="55">
        <f>AT39+AT42</f>
        <v>225</v>
      </c>
      <c r="AU43" s="55">
        <f t="shared" si="56"/>
        <v>125</v>
      </c>
      <c r="AV43" s="55">
        <f t="shared" si="56"/>
        <v>172</v>
      </c>
      <c r="AW43" s="55">
        <f t="shared" si="56"/>
        <v>160</v>
      </c>
      <c r="AX43" s="54">
        <f t="shared" si="56"/>
        <v>177</v>
      </c>
      <c r="AY43" s="55">
        <f aca="true" t="shared" si="57" ref="AY43:BJ43">AY39+AY42</f>
        <v>203</v>
      </c>
      <c r="AZ43" s="55">
        <f t="shared" si="57"/>
        <v>232</v>
      </c>
      <c r="BA43" s="55">
        <f t="shared" si="57"/>
        <v>244</v>
      </c>
      <c r="BB43" s="55">
        <f t="shared" si="57"/>
        <v>232</v>
      </c>
      <c r="BC43" s="55">
        <f t="shared" si="57"/>
        <v>168</v>
      </c>
      <c r="BD43" s="55">
        <f t="shared" si="57"/>
        <v>201</v>
      </c>
      <c r="BE43" s="55">
        <f t="shared" si="57"/>
        <v>250</v>
      </c>
      <c r="BF43" s="55">
        <f>BF39+BF42</f>
        <v>184</v>
      </c>
      <c r="BG43" s="55">
        <f>BG39+BG42</f>
        <v>209</v>
      </c>
      <c r="BH43" s="55">
        <f>BH39+BH42</f>
        <v>128</v>
      </c>
      <c r="BI43" s="56">
        <f t="shared" si="57"/>
        <v>133</v>
      </c>
      <c r="BJ43" s="56">
        <f t="shared" si="57"/>
        <v>228</v>
      </c>
      <c r="BK43" s="47">
        <f t="shared" si="7"/>
        <v>71.42857142857142</v>
      </c>
      <c r="BL43" s="30"/>
    </row>
    <row r="44" spans="1:64" ht="21.75" customHeight="1">
      <c r="A44" s="123" t="s">
        <v>38</v>
      </c>
      <c r="B44" s="84">
        <v>384</v>
      </c>
      <c r="C44" s="84">
        <v>324</v>
      </c>
      <c r="D44" s="84">
        <v>306</v>
      </c>
      <c r="E44" s="84">
        <v>369</v>
      </c>
      <c r="F44" s="84">
        <v>283</v>
      </c>
      <c r="G44" s="84">
        <v>283</v>
      </c>
      <c r="H44" s="84">
        <v>283</v>
      </c>
      <c r="I44" s="84">
        <v>202</v>
      </c>
      <c r="J44" s="84">
        <v>188</v>
      </c>
      <c r="K44" s="84">
        <v>185</v>
      </c>
      <c r="L44" s="84">
        <v>159</v>
      </c>
      <c r="M44" s="98">
        <v>144</v>
      </c>
      <c r="N44" s="58">
        <v>123</v>
      </c>
      <c r="O44" s="59">
        <v>106</v>
      </c>
      <c r="P44" s="59">
        <v>151</v>
      </c>
      <c r="Q44" s="59">
        <v>126</v>
      </c>
      <c r="R44" s="59">
        <v>155</v>
      </c>
      <c r="S44" s="59">
        <v>104</v>
      </c>
      <c r="T44" s="59">
        <v>132</v>
      </c>
      <c r="U44" s="59">
        <v>123</v>
      </c>
      <c r="V44" s="59">
        <v>158</v>
      </c>
      <c r="W44" s="59">
        <v>181</v>
      </c>
      <c r="X44" s="59">
        <v>172</v>
      </c>
      <c r="Y44" s="60">
        <v>152</v>
      </c>
      <c r="Z44" s="58">
        <v>174</v>
      </c>
      <c r="AA44" s="59">
        <v>132</v>
      </c>
      <c r="AB44" s="59">
        <v>218</v>
      </c>
      <c r="AC44" s="59">
        <v>151</v>
      </c>
      <c r="AD44" s="59">
        <v>219</v>
      </c>
      <c r="AE44" s="59">
        <v>185</v>
      </c>
      <c r="AF44" s="59">
        <v>198</v>
      </c>
      <c r="AG44" s="59">
        <v>209</v>
      </c>
      <c r="AH44" s="59">
        <v>215</v>
      </c>
      <c r="AI44" s="59">
        <v>186</v>
      </c>
      <c r="AJ44" s="59">
        <v>177</v>
      </c>
      <c r="AK44" s="60">
        <v>168</v>
      </c>
      <c r="AL44" s="59">
        <v>241</v>
      </c>
      <c r="AM44" s="59">
        <v>181</v>
      </c>
      <c r="AN44" s="86">
        <v>224</v>
      </c>
      <c r="AO44" s="86">
        <v>226</v>
      </c>
      <c r="AP44" s="86">
        <v>233</v>
      </c>
      <c r="AQ44" s="86">
        <v>234</v>
      </c>
      <c r="AR44" s="86">
        <v>240</v>
      </c>
      <c r="AS44" s="86">
        <v>251</v>
      </c>
      <c r="AT44" s="86">
        <v>231</v>
      </c>
      <c r="AU44" s="86">
        <v>178</v>
      </c>
      <c r="AV44" s="86">
        <v>204</v>
      </c>
      <c r="AW44" s="86">
        <v>167</v>
      </c>
      <c r="AX44" s="58">
        <v>212</v>
      </c>
      <c r="AY44" s="86">
        <v>205</v>
      </c>
      <c r="AZ44" s="86">
        <v>215</v>
      </c>
      <c r="BA44" s="86">
        <v>226</v>
      </c>
      <c r="BB44" s="86">
        <v>236</v>
      </c>
      <c r="BC44" s="86">
        <v>180</v>
      </c>
      <c r="BD44" s="86">
        <v>220</v>
      </c>
      <c r="BE44" s="86">
        <v>231</v>
      </c>
      <c r="BF44" s="86">
        <v>210</v>
      </c>
      <c r="BG44" s="86">
        <v>218</v>
      </c>
      <c r="BH44" s="86">
        <v>156</v>
      </c>
      <c r="BI44" s="87">
        <v>148</v>
      </c>
      <c r="BJ44" s="87">
        <v>229</v>
      </c>
      <c r="BK44" s="49">
        <f t="shared" si="7"/>
        <v>54.72972972972974</v>
      </c>
      <c r="BL44" s="30"/>
    </row>
    <row r="45" spans="1:64" ht="4.5" customHeight="1">
      <c r="A45" s="120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9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1"/>
      <c r="Z45" s="99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0"/>
      <c r="AM45" s="100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9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60"/>
      <c r="BJ45" s="60"/>
      <c r="BK45" s="48"/>
      <c r="BL45" s="30"/>
    </row>
    <row r="46" spans="1:64" ht="28.5" customHeight="1">
      <c r="A46" s="124" t="s">
        <v>36</v>
      </c>
      <c r="B46" s="53">
        <f aca="true" t="shared" si="58" ref="B46:M46">+B47+B48</f>
        <v>2048</v>
      </c>
      <c r="C46" s="53">
        <f t="shared" si="58"/>
        <v>1874</v>
      </c>
      <c r="D46" s="53">
        <f t="shared" si="58"/>
        <v>2225</v>
      </c>
      <c r="E46" s="53">
        <f t="shared" si="58"/>
        <v>1973</v>
      </c>
      <c r="F46" s="53">
        <f t="shared" si="58"/>
        <v>1825</v>
      </c>
      <c r="G46" s="53">
        <f t="shared" si="58"/>
        <v>1796</v>
      </c>
      <c r="H46" s="53">
        <f t="shared" si="58"/>
        <v>1693</v>
      </c>
      <c r="I46" s="53">
        <f t="shared" si="58"/>
        <v>1773</v>
      </c>
      <c r="J46" s="53">
        <f t="shared" si="58"/>
        <v>1705</v>
      </c>
      <c r="K46" s="53">
        <f t="shared" si="58"/>
        <v>1639</v>
      </c>
      <c r="L46" s="53">
        <f t="shared" si="58"/>
        <v>1503</v>
      </c>
      <c r="M46" s="53">
        <f t="shared" si="58"/>
        <v>1241</v>
      </c>
      <c r="N46" s="54">
        <f aca="true" t="shared" si="59" ref="N46:Y46">+N47+N48</f>
        <v>1351</v>
      </c>
      <c r="O46" s="55">
        <f t="shared" si="59"/>
        <v>1381</v>
      </c>
      <c r="P46" s="55">
        <f t="shared" si="59"/>
        <v>1672</v>
      </c>
      <c r="Q46" s="55">
        <f t="shared" si="59"/>
        <v>1517</v>
      </c>
      <c r="R46" s="55">
        <f t="shared" si="59"/>
        <v>1560</v>
      </c>
      <c r="S46" s="55">
        <f aca="true" t="shared" si="60" ref="S46:X46">+S47+S48</f>
        <v>1601</v>
      </c>
      <c r="T46" s="55">
        <f t="shared" si="60"/>
        <v>1527</v>
      </c>
      <c r="U46" s="55">
        <f t="shared" si="60"/>
        <v>1616</v>
      </c>
      <c r="V46" s="55">
        <f t="shared" si="60"/>
        <v>1657</v>
      </c>
      <c r="W46" s="55">
        <f t="shared" si="60"/>
        <v>1641</v>
      </c>
      <c r="X46" s="55">
        <f t="shared" si="60"/>
        <v>1577</v>
      </c>
      <c r="Y46" s="56">
        <f t="shared" si="59"/>
        <v>1420</v>
      </c>
      <c r="Z46" s="54">
        <f aca="true" t="shared" si="61" ref="Z46:AK46">+Z47+Z48</f>
        <v>1474</v>
      </c>
      <c r="AA46" s="55">
        <f t="shared" si="61"/>
        <v>1433</v>
      </c>
      <c r="AB46" s="55">
        <f t="shared" si="61"/>
        <v>1753</v>
      </c>
      <c r="AC46" s="55">
        <f t="shared" si="61"/>
        <v>1386</v>
      </c>
      <c r="AD46" s="55">
        <f t="shared" si="61"/>
        <v>1643</v>
      </c>
      <c r="AE46" s="55">
        <f>+AE47+AE48</f>
        <v>1711</v>
      </c>
      <c r="AF46" s="55">
        <f>+AF47+AF48</f>
        <v>1662</v>
      </c>
      <c r="AG46" s="55">
        <f>+AG47+AG48</f>
        <v>1769</v>
      </c>
      <c r="AH46" s="55">
        <f>+AH47+AH48</f>
        <v>1795</v>
      </c>
      <c r="AI46" s="55">
        <f>+AI47+AI48</f>
        <v>1683</v>
      </c>
      <c r="AJ46" s="55">
        <f t="shared" si="61"/>
        <v>1634</v>
      </c>
      <c r="AK46" s="56">
        <f t="shared" si="61"/>
        <v>1580</v>
      </c>
      <c r="AL46" s="55">
        <f aca="true" t="shared" si="62" ref="AL46:AX46">AL47+AL48</f>
        <v>1691</v>
      </c>
      <c r="AM46" s="55">
        <f t="shared" si="62"/>
        <v>1624</v>
      </c>
      <c r="AN46" s="55">
        <f t="shared" si="62"/>
        <v>1848</v>
      </c>
      <c r="AO46" s="55">
        <f t="shared" si="62"/>
        <v>1745</v>
      </c>
      <c r="AP46" s="55">
        <f t="shared" si="62"/>
        <v>1395</v>
      </c>
      <c r="AQ46" s="55">
        <f t="shared" si="62"/>
        <v>2047</v>
      </c>
      <c r="AR46" s="55">
        <f t="shared" si="62"/>
        <v>1891</v>
      </c>
      <c r="AS46" s="55">
        <f t="shared" si="62"/>
        <v>1952</v>
      </c>
      <c r="AT46" s="55">
        <f>AT47+AT48</f>
        <v>1899</v>
      </c>
      <c r="AU46" s="55">
        <f t="shared" si="62"/>
        <v>1774</v>
      </c>
      <c r="AV46" s="55">
        <f t="shared" si="62"/>
        <v>1761</v>
      </c>
      <c r="AW46" s="55">
        <f t="shared" si="62"/>
        <v>1580</v>
      </c>
      <c r="AX46" s="54">
        <f t="shared" si="62"/>
        <v>1598</v>
      </c>
      <c r="AY46" s="55">
        <f aca="true" t="shared" si="63" ref="AY46:BJ46">AY47+AY48</f>
        <v>1679</v>
      </c>
      <c r="AZ46" s="55">
        <f t="shared" si="63"/>
        <v>1819</v>
      </c>
      <c r="BA46" s="55">
        <f t="shared" si="63"/>
        <v>1699</v>
      </c>
      <c r="BB46" s="55">
        <f t="shared" si="63"/>
        <v>1778</v>
      </c>
      <c r="BC46" s="55">
        <f t="shared" si="63"/>
        <v>1728</v>
      </c>
      <c r="BD46" s="55">
        <f t="shared" si="63"/>
        <v>1745</v>
      </c>
      <c r="BE46" s="55">
        <f t="shared" si="63"/>
        <v>1793</v>
      </c>
      <c r="BF46" s="55">
        <f>BF47+BF48</f>
        <v>1766</v>
      </c>
      <c r="BG46" s="55">
        <f>BG47+BG48</f>
        <v>1801</v>
      </c>
      <c r="BH46" s="55">
        <f>BH47+BH48</f>
        <v>1724</v>
      </c>
      <c r="BI46" s="56">
        <f t="shared" si="63"/>
        <v>1515</v>
      </c>
      <c r="BJ46" s="56">
        <f t="shared" si="63"/>
        <v>1755</v>
      </c>
      <c r="BK46" s="47">
        <f t="shared" si="7"/>
        <v>15.841584158415834</v>
      </c>
      <c r="BL46" s="30"/>
    </row>
    <row r="47" spans="1:64" ht="28.5" customHeight="1">
      <c r="A47" s="118" t="s">
        <v>35</v>
      </c>
      <c r="B47" s="88">
        <v>1170</v>
      </c>
      <c r="C47" s="88">
        <v>1106</v>
      </c>
      <c r="D47" s="88">
        <v>1281</v>
      </c>
      <c r="E47" s="88">
        <v>1028</v>
      </c>
      <c r="F47" s="88">
        <v>1030</v>
      </c>
      <c r="G47" s="88">
        <v>1003</v>
      </c>
      <c r="H47" s="65">
        <v>922</v>
      </c>
      <c r="I47" s="65">
        <v>965</v>
      </c>
      <c r="J47" s="65">
        <v>911</v>
      </c>
      <c r="K47" s="65">
        <v>905</v>
      </c>
      <c r="L47" s="65">
        <v>869</v>
      </c>
      <c r="M47" s="65">
        <v>729</v>
      </c>
      <c r="N47" s="66">
        <v>748</v>
      </c>
      <c r="O47" s="67">
        <v>768</v>
      </c>
      <c r="P47" s="67">
        <v>924</v>
      </c>
      <c r="Q47" s="67">
        <v>811</v>
      </c>
      <c r="R47" s="67">
        <v>841</v>
      </c>
      <c r="S47" s="67">
        <v>880</v>
      </c>
      <c r="T47" s="67">
        <v>862</v>
      </c>
      <c r="U47" s="67">
        <v>936</v>
      </c>
      <c r="V47" s="67">
        <v>969</v>
      </c>
      <c r="W47" s="67">
        <v>1014</v>
      </c>
      <c r="X47" s="67">
        <v>937</v>
      </c>
      <c r="Y47" s="68">
        <v>861</v>
      </c>
      <c r="Z47" s="66">
        <v>905</v>
      </c>
      <c r="AA47" s="67">
        <v>803</v>
      </c>
      <c r="AB47" s="67">
        <v>1042</v>
      </c>
      <c r="AC47" s="67">
        <v>781</v>
      </c>
      <c r="AD47" s="67">
        <v>979</v>
      </c>
      <c r="AE47" s="67">
        <v>1033</v>
      </c>
      <c r="AF47" s="67">
        <v>997</v>
      </c>
      <c r="AG47" s="67">
        <v>1096</v>
      </c>
      <c r="AH47" s="67">
        <v>1050</v>
      </c>
      <c r="AI47" s="67">
        <v>989</v>
      </c>
      <c r="AJ47" s="67">
        <v>988</v>
      </c>
      <c r="AK47" s="68">
        <v>1024</v>
      </c>
      <c r="AL47" s="67">
        <v>987</v>
      </c>
      <c r="AM47" s="67">
        <v>936</v>
      </c>
      <c r="AN47" s="67">
        <v>1128</v>
      </c>
      <c r="AO47" s="67">
        <v>1054</v>
      </c>
      <c r="AP47" s="67">
        <v>789</v>
      </c>
      <c r="AQ47" s="67">
        <v>1243</v>
      </c>
      <c r="AR47" s="67">
        <v>1130</v>
      </c>
      <c r="AS47" s="67">
        <v>1158</v>
      </c>
      <c r="AT47" s="67">
        <v>1112</v>
      </c>
      <c r="AU47" s="67">
        <v>1069</v>
      </c>
      <c r="AV47" s="67">
        <v>1104</v>
      </c>
      <c r="AW47" s="67">
        <v>1019</v>
      </c>
      <c r="AX47" s="66">
        <v>906</v>
      </c>
      <c r="AY47" s="67">
        <v>1023</v>
      </c>
      <c r="AZ47" s="67">
        <v>1111</v>
      </c>
      <c r="BA47" s="67">
        <v>996</v>
      </c>
      <c r="BB47" s="67">
        <v>1074</v>
      </c>
      <c r="BC47" s="67">
        <v>1049</v>
      </c>
      <c r="BD47" s="67">
        <v>1022</v>
      </c>
      <c r="BE47" s="67">
        <v>1046</v>
      </c>
      <c r="BF47" s="67">
        <v>1023</v>
      </c>
      <c r="BG47" s="67">
        <v>1080</v>
      </c>
      <c r="BH47" s="67">
        <v>1011</v>
      </c>
      <c r="BI47" s="68">
        <v>916</v>
      </c>
      <c r="BJ47" s="68">
        <v>1061</v>
      </c>
      <c r="BK47" s="48">
        <f t="shared" si="7"/>
        <v>15.829694323144095</v>
      </c>
      <c r="BL47" s="30"/>
    </row>
    <row r="48" spans="1:64" ht="28.5" customHeight="1" thickBot="1">
      <c r="A48" s="125" t="s">
        <v>34</v>
      </c>
      <c r="B48" s="102">
        <v>878</v>
      </c>
      <c r="C48" s="102">
        <v>768</v>
      </c>
      <c r="D48" s="102">
        <v>944</v>
      </c>
      <c r="E48" s="102">
        <v>945</v>
      </c>
      <c r="F48" s="102">
        <v>795</v>
      </c>
      <c r="G48" s="102">
        <v>793</v>
      </c>
      <c r="H48" s="102">
        <v>771</v>
      </c>
      <c r="I48" s="102">
        <v>808</v>
      </c>
      <c r="J48" s="102">
        <v>794</v>
      </c>
      <c r="K48" s="102">
        <v>734</v>
      </c>
      <c r="L48" s="102">
        <v>634</v>
      </c>
      <c r="M48" s="102">
        <v>512</v>
      </c>
      <c r="N48" s="103">
        <v>603</v>
      </c>
      <c r="O48" s="104">
        <v>613</v>
      </c>
      <c r="P48" s="104">
        <v>748</v>
      </c>
      <c r="Q48" s="104">
        <v>706</v>
      </c>
      <c r="R48" s="104">
        <v>719</v>
      </c>
      <c r="S48" s="104">
        <v>721</v>
      </c>
      <c r="T48" s="104">
        <v>665</v>
      </c>
      <c r="U48" s="104">
        <v>680</v>
      </c>
      <c r="V48" s="104">
        <v>688</v>
      </c>
      <c r="W48" s="104">
        <v>627</v>
      </c>
      <c r="X48" s="104">
        <v>640</v>
      </c>
      <c r="Y48" s="105">
        <v>559</v>
      </c>
      <c r="Z48" s="103">
        <v>569</v>
      </c>
      <c r="AA48" s="104">
        <v>630</v>
      </c>
      <c r="AB48" s="104">
        <v>711</v>
      </c>
      <c r="AC48" s="104">
        <v>605</v>
      </c>
      <c r="AD48" s="104">
        <v>664</v>
      </c>
      <c r="AE48" s="104">
        <v>678</v>
      </c>
      <c r="AF48" s="104">
        <v>665</v>
      </c>
      <c r="AG48" s="104">
        <v>673</v>
      </c>
      <c r="AH48" s="104">
        <v>745</v>
      </c>
      <c r="AI48" s="104">
        <v>694</v>
      </c>
      <c r="AJ48" s="104">
        <v>646</v>
      </c>
      <c r="AK48" s="105">
        <v>556</v>
      </c>
      <c r="AL48" s="104">
        <v>704</v>
      </c>
      <c r="AM48" s="104">
        <v>688</v>
      </c>
      <c r="AN48" s="104">
        <v>720</v>
      </c>
      <c r="AO48" s="104">
        <v>691</v>
      </c>
      <c r="AP48" s="104">
        <v>606</v>
      </c>
      <c r="AQ48" s="104">
        <v>804</v>
      </c>
      <c r="AR48" s="104">
        <v>761</v>
      </c>
      <c r="AS48" s="104">
        <v>794</v>
      </c>
      <c r="AT48" s="104">
        <v>787</v>
      </c>
      <c r="AU48" s="104">
        <v>705</v>
      </c>
      <c r="AV48" s="104">
        <v>657</v>
      </c>
      <c r="AW48" s="104">
        <v>561</v>
      </c>
      <c r="AX48" s="103">
        <v>692</v>
      </c>
      <c r="AY48" s="104">
        <v>656</v>
      </c>
      <c r="AZ48" s="104">
        <v>708</v>
      </c>
      <c r="BA48" s="104">
        <v>703</v>
      </c>
      <c r="BB48" s="104">
        <v>704</v>
      </c>
      <c r="BC48" s="104">
        <v>679</v>
      </c>
      <c r="BD48" s="104">
        <v>723</v>
      </c>
      <c r="BE48" s="104">
        <v>747</v>
      </c>
      <c r="BF48" s="104">
        <v>743</v>
      </c>
      <c r="BG48" s="104">
        <v>721</v>
      </c>
      <c r="BH48" s="104">
        <v>713</v>
      </c>
      <c r="BI48" s="105">
        <v>599</v>
      </c>
      <c r="BJ48" s="105">
        <v>694</v>
      </c>
      <c r="BK48" s="51">
        <f t="shared" si="7"/>
        <v>15.85976627712855</v>
      </c>
      <c r="BL48" s="30"/>
    </row>
    <row r="49" spans="1:64" ht="18.75" customHeight="1">
      <c r="A49" s="32" t="s">
        <v>39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9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26"/>
      <c r="BL49" s="26"/>
    </row>
    <row r="50" spans="1:64" ht="18.75" customHeight="1">
      <c r="A50" s="33" t="s">
        <v>41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63" ht="18.75" customHeight="1">
      <c r="A51" s="37" t="s">
        <v>37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26"/>
      <c r="O51" s="26"/>
      <c r="P51" s="26"/>
      <c r="Q51" s="26"/>
      <c r="R51" s="26"/>
      <c r="S51" s="26"/>
      <c r="T51" s="26"/>
      <c r="U51" s="26"/>
      <c r="V51" s="26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38"/>
    </row>
    <row r="52" spans="1:64" ht="21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"/>
      <c r="O52" s="2"/>
      <c r="P52" s="2"/>
      <c r="Q52" s="2"/>
      <c r="R52" s="2"/>
      <c r="S52" s="2"/>
      <c r="T52" s="2"/>
      <c r="U52" s="2"/>
      <c r="V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9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8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64" ht="16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6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27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4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64" ht="9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ht="1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64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ht="4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ht="1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ht="6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1:6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1:6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1:6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1:6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1:6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1:6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1:6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1:6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1:6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1:6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1:6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1:6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1:6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1:6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1:6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1:6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1:6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1:6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1:6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1:6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1:6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1:6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1:6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1:6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1:6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1:6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1:6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1:6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1:6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1:6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1:6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1:6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1:6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1:6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1:6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1:6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1:6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1:6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1:6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1:6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1:6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1:6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1:6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1:6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1:6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1:6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1:6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1:6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  <row r="155" spans="1:6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</row>
    <row r="156" spans="1:6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</row>
    <row r="157" spans="1:6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</row>
    <row r="158" spans="1:6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</row>
    <row r="159" spans="1:6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</row>
    <row r="160" spans="1:6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</row>
    <row r="161" spans="1:6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</row>
    <row r="162" spans="1:6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</row>
    <row r="163" spans="1:6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4" spans="1:6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</row>
    <row r="165" spans="1:6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</row>
    <row r="166" spans="1:6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</row>
    <row r="167" spans="1:6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</row>
    <row r="168" spans="1:6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</row>
    <row r="169" spans="1:6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</row>
    <row r="170" spans="1:6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  <row r="173" spans="1:6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</row>
    <row r="174" spans="1:6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</row>
    <row r="175" spans="1:6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</row>
    <row r="176" spans="1:6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</row>
    <row r="177" spans="1:6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</row>
    <row r="179" spans="1:6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</row>
    <row r="183" spans="1:6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</row>
    <row r="184" spans="1:6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</row>
    <row r="185" spans="1:6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</row>
    <row r="192" spans="1:6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</row>
    <row r="193" spans="1:6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</row>
    <row r="197" spans="1:6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8" spans="1:6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</row>
    <row r="199" spans="1:6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0" spans="1:6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</row>
    <row r="201" spans="1:6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2" spans="1:6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3" spans="1:6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</row>
    <row r="204" spans="1:6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</row>
    <row r="205" spans="1:6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6" spans="1:6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</row>
    <row r="207" spans="1:6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</row>
    <row r="208" spans="1:6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</row>
    <row r="209" spans="1:6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0" spans="1:6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</row>
    <row r="211" spans="1:6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2" spans="1:6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3" spans="1:6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</row>
    <row r="214" spans="1:6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5" spans="1:6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</row>
    <row r="216" spans="1:6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</row>
    <row r="217" spans="1:6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18" spans="1:6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19" spans="1:6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</row>
    <row r="220" spans="1:6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</row>
    <row r="221" spans="1:6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</row>
    <row r="222" spans="1:6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3" spans="1:6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4" spans="1:6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</row>
    <row r="225" spans="1:6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6" spans="1:6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</row>
    <row r="227" spans="1:6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28" spans="1:6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</row>
    <row r="229" spans="1:6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</row>
    <row r="230" spans="1:6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1" spans="1:6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</row>
    <row r="232" spans="1:6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3" spans="1:6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</row>
    <row r="234" spans="1:6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</row>
    <row r="235" spans="1:6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6" spans="1:6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</row>
    <row r="237" spans="1:6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38" spans="1:6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</row>
    <row r="239" spans="1:6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</row>
    <row r="240" spans="1:6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1" spans="1:6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2" spans="1:6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</row>
    <row r="243" spans="1:6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</row>
    <row r="244" spans="1:6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</row>
    <row r="245" spans="1:6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</row>
    <row r="246" spans="1:6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7" spans="1:6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</row>
    <row r="248" spans="1:6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</row>
    <row r="249" spans="1:6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</row>
    <row r="250" spans="1:6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</row>
    <row r="251" spans="1:6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2" spans="1:6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</row>
    <row r="253" spans="1:6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</row>
    <row r="254" spans="1:6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</row>
    <row r="255" spans="1:6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</row>
    <row r="256" spans="1:6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</row>
    <row r="257" spans="1:6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</row>
    <row r="258" spans="1:6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</row>
    <row r="259" spans="1:6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</row>
    <row r="260" spans="1:6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</row>
    <row r="261" spans="1:6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</row>
    <row r="262" spans="1:6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</row>
    <row r="263" spans="1:6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4" spans="1:6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</row>
    <row r="265" spans="1:6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</row>
    <row r="266" spans="1:6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</row>
    <row r="267" spans="1:6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</row>
    <row r="268" spans="1:6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69" spans="1:6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0" spans="1:6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</row>
    <row r="271" spans="1:6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</row>
    <row r="272" spans="1:6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</row>
    <row r="273" spans="1:6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</row>
    <row r="274" spans="1:6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5" spans="1:6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</row>
    <row r="276" spans="1:6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</row>
    <row r="277" spans="1:6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</row>
    <row r="278" spans="1:6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</row>
    <row r="279" spans="1:6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</row>
    <row r="280" spans="1:6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</row>
    <row r="281" spans="1:6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</row>
    <row r="282" spans="1:6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</row>
    <row r="283" spans="1:6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</row>
    <row r="284" spans="1:6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</row>
    <row r="285" spans="1:6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</row>
    <row r="286" spans="1:6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</row>
    <row r="287" spans="1:6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</row>
    <row r="288" spans="1:6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</row>
    <row r="289" spans="1:6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</row>
    <row r="290" spans="1:6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</row>
    <row r="291" spans="1:6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</row>
    <row r="292" spans="1:6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</row>
    <row r="293" spans="1:6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</row>
    <row r="294" spans="1:6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</row>
    <row r="295" spans="1:6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</row>
    <row r="296" spans="1:64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</row>
    <row r="297" spans="1:64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</row>
    <row r="298" spans="1:6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</row>
    <row r="299" spans="1:6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</row>
    <row r="300" spans="1:6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</row>
    <row r="301" spans="1:6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</row>
    <row r="302" spans="1:64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</row>
    <row r="303" spans="1:64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</row>
    <row r="304" spans="1:64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</row>
    <row r="305" spans="1:64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</row>
    <row r="306" spans="1:64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</row>
  </sheetData>
  <sheetProtection/>
  <mergeCells count="71">
    <mergeCell ref="F9:F10"/>
    <mergeCell ref="G9:G10"/>
    <mergeCell ref="Y9:Y10"/>
    <mergeCell ref="R9:R10"/>
    <mergeCell ref="AD9:AD10"/>
    <mergeCell ref="BI9:BI10"/>
    <mergeCell ref="BF9:BF10"/>
    <mergeCell ref="BE9:BE10"/>
    <mergeCell ref="AT9:AT10"/>
    <mergeCell ref="AW9:AW10"/>
    <mergeCell ref="AV9:AV10"/>
    <mergeCell ref="BH9:BH10"/>
    <mergeCell ref="BJ9:BJ10"/>
    <mergeCell ref="AM9:AM10"/>
    <mergeCell ref="AI9:AI10"/>
    <mergeCell ref="V9:V10"/>
    <mergeCell ref="Z9:Z10"/>
    <mergeCell ref="AN9:AN10"/>
    <mergeCell ref="BG9:BG10"/>
    <mergeCell ref="AX9:AX10"/>
    <mergeCell ref="AH9:AH10"/>
    <mergeCell ref="AK9:AK10"/>
    <mergeCell ref="AF9:AF10"/>
    <mergeCell ref="AP9:AP10"/>
    <mergeCell ref="B9:B10"/>
    <mergeCell ref="C9:C10"/>
    <mergeCell ref="D9:D10"/>
    <mergeCell ref="E9:E10"/>
    <mergeCell ref="AE9:AE10"/>
    <mergeCell ref="BD9:BD10"/>
    <mergeCell ref="AQ9:AQ10"/>
    <mergeCell ref="AL9:AL10"/>
    <mergeCell ref="AG9:AG10"/>
    <mergeCell ref="J9:J10"/>
    <mergeCell ref="W9:W10"/>
    <mergeCell ref="AB9:AB10"/>
    <mergeCell ref="U9:U10"/>
    <mergeCell ref="O9:O10"/>
    <mergeCell ref="L9:L10"/>
    <mergeCell ref="M9:M10"/>
    <mergeCell ref="AA9:AA10"/>
    <mergeCell ref="A2:BL2"/>
    <mergeCell ref="A4:BK4"/>
    <mergeCell ref="A3:BK3"/>
    <mergeCell ref="A8:A10"/>
    <mergeCell ref="AJ9:AJ10"/>
    <mergeCell ref="T9:T10"/>
    <mergeCell ref="S9:S10"/>
    <mergeCell ref="P9:P10"/>
    <mergeCell ref="H9:H10"/>
    <mergeCell ref="I9:I10"/>
    <mergeCell ref="N8:Y8"/>
    <mergeCell ref="Z8:AK8"/>
    <mergeCell ref="X9:X10"/>
    <mergeCell ref="AC9:AC10"/>
    <mergeCell ref="B8:M8"/>
    <mergeCell ref="AU9:AU10"/>
    <mergeCell ref="AS9:AS10"/>
    <mergeCell ref="Q9:Q10"/>
    <mergeCell ref="K9:K10"/>
    <mergeCell ref="N9:N10"/>
    <mergeCell ref="AX8:BI8"/>
    <mergeCell ref="BA9:BA10"/>
    <mergeCell ref="AL8:AW8"/>
    <mergeCell ref="BK8:BK9"/>
    <mergeCell ref="AY9:AY10"/>
    <mergeCell ref="AO9:AO10"/>
    <mergeCell ref="BC9:BC10"/>
    <mergeCell ref="BB9:BB10"/>
    <mergeCell ref="AR9:AR10"/>
    <mergeCell ref="AZ9:AZ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  <ignoredErrors>
    <ignoredError sqref="BL51" formulaRange="1"/>
    <ignoredError sqref="AL8 N8 AX8 B8 Z8 BJ8" numberStoredAsText="1"/>
    <ignoredError sqref="BL49:BL5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TAB1E2</dc:title>
  <dc:subject/>
  <dc:creator>ESTATÍSTICA</dc:creator>
  <cp:keywords/>
  <dc:description/>
  <cp:lastModifiedBy>Gabriel Rodrigues</cp:lastModifiedBy>
  <cp:lastPrinted>2020-02-18T15:36:52Z</cp:lastPrinted>
  <dcterms:created xsi:type="dcterms:W3CDTF">1997-12-12T18:30:15Z</dcterms:created>
  <dcterms:modified xsi:type="dcterms:W3CDTF">2020-02-18T16:01:32Z</dcterms:modified>
  <cp:category/>
  <cp:version/>
  <cp:contentType/>
  <cp:contentStatus/>
</cp:coreProperties>
</file>